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DieseArbeitsmappe"/>
  <mc:AlternateContent xmlns:mc="http://schemas.openxmlformats.org/markup-compatibility/2006">
    <mc:Choice Requires="x15">
      <x15ac:absPath xmlns:x15ac="http://schemas.microsoft.com/office/spreadsheetml/2010/11/ac" url="G:\fb02\FG22\ZLE_Schulleistungsuntersuchungen\Motoriktest Sport Klasse 3\Schuljahr 2025_2026\Erfassungstabellen\Sport_Motorik_Test_2025_maennlich\"/>
    </mc:Choice>
  </mc:AlternateContent>
  <xr:revisionPtr revIDLastSave="0" documentId="13_ncr:1_{28CA44CD-5921-4F23-8678-E625DCC26D8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ännlich_Datenerf." sheetId="15" r:id="rId1"/>
    <sheet name="männlich_Ausw." sheetId="10" r:id="rId2"/>
    <sheet name="Datenquelle" sheetId="17" state="hidden" r:id="rId3"/>
  </sheets>
  <definedNames>
    <definedName name="_xlnm.Print_Area" localSheetId="0">männlich_Datenerf.!$A$1:$I$90</definedName>
    <definedName name="_xlnm.Print_Titles" localSheetId="1">männlich_Ausw.!$5:$5</definedName>
    <definedName name="_xlnm.Print_Titles" localSheetId="0">männlich_Datenerf.!$10:$10</definedName>
    <definedName name="_xlnm.Extract" localSheetId="1">männlich_Ausw.!$B$6:$B$6</definedName>
    <definedName name="_xlnm.Extract" localSheetId="0">männlich_Datenerf.!#REF!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0" l="1"/>
  <c r="N9" i="10"/>
  <c r="N10" i="10"/>
  <c r="N11" i="10"/>
  <c r="N12" i="10"/>
  <c r="N13" i="10"/>
  <c r="N14" i="10"/>
  <c r="O14" i="10" s="1"/>
  <c r="N15" i="10"/>
  <c r="O15" i="10" s="1"/>
  <c r="N16" i="10"/>
  <c r="O16" i="10" s="1"/>
  <c r="N17" i="10"/>
  <c r="N18" i="10"/>
  <c r="O18" i="10" s="1"/>
  <c r="N19" i="10"/>
  <c r="N20" i="10"/>
  <c r="O20" i="10" s="1"/>
  <c r="N21" i="10"/>
  <c r="N22" i="10"/>
  <c r="O22" i="10" s="1"/>
  <c r="N23" i="10"/>
  <c r="O23" i="10" s="1"/>
  <c r="N24" i="10"/>
  <c r="O24" i="10" s="1"/>
  <c r="N25" i="10"/>
  <c r="O25" i="10" s="1"/>
  <c r="N26" i="10"/>
  <c r="O26" i="10" s="1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O19" i="10"/>
  <c r="N7" i="10"/>
  <c r="L8" i="10"/>
  <c r="L9" i="10"/>
  <c r="L10" i="10"/>
  <c r="L11" i="10"/>
  <c r="L12" i="10"/>
  <c r="L13" i="10"/>
  <c r="L14" i="10"/>
  <c r="L15" i="10"/>
  <c r="L16" i="10"/>
  <c r="M16" i="10" s="1"/>
  <c r="L17" i="10"/>
  <c r="M17" i="10" s="1"/>
  <c r="L18" i="10"/>
  <c r="M18" i="10" s="1"/>
  <c r="L19" i="10"/>
  <c r="M19" i="10" s="1"/>
  <c r="L20" i="10"/>
  <c r="M20" i="10" s="1"/>
  <c r="L21" i="10"/>
  <c r="M21" i="10" s="1"/>
  <c r="L22" i="10"/>
  <c r="L23" i="10"/>
  <c r="M23" i="10" s="1"/>
  <c r="L24" i="10"/>
  <c r="L25" i="10"/>
  <c r="M25" i="10" s="1"/>
  <c r="L26" i="10"/>
  <c r="M26" i="10" s="1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M15" i="10"/>
  <c r="M24" i="10"/>
  <c r="L7" i="10"/>
  <c r="J8" i="10"/>
  <c r="J9" i="10"/>
  <c r="J10" i="10"/>
  <c r="J11" i="10"/>
  <c r="J12" i="10"/>
  <c r="J13" i="10"/>
  <c r="J14" i="10"/>
  <c r="K14" i="10" s="1"/>
  <c r="J15" i="10"/>
  <c r="J16" i="10"/>
  <c r="K16" i="10" s="1"/>
  <c r="J17" i="10"/>
  <c r="K17" i="10" s="1"/>
  <c r="J18" i="10"/>
  <c r="K18" i="10" s="1"/>
  <c r="J19" i="10"/>
  <c r="K19" i="10" s="1"/>
  <c r="J20" i="10"/>
  <c r="J21" i="10"/>
  <c r="K21" i="10" s="1"/>
  <c r="J22" i="10"/>
  <c r="K22" i="10" s="1"/>
  <c r="J23" i="10"/>
  <c r="K23" i="10" s="1"/>
  <c r="J24" i="10"/>
  <c r="K24" i="10" s="1"/>
  <c r="J25" i="10"/>
  <c r="K25" i="10" s="1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K15" i="10"/>
  <c r="J7" i="10"/>
  <c r="H8" i="10"/>
  <c r="H9" i="10"/>
  <c r="H10" i="10"/>
  <c r="H11" i="10"/>
  <c r="H12" i="10"/>
  <c r="H13" i="10"/>
  <c r="H14" i="10"/>
  <c r="I14" i="10" s="1"/>
  <c r="H15" i="10"/>
  <c r="H16" i="10"/>
  <c r="I16" i="10" s="1"/>
  <c r="H17" i="10"/>
  <c r="H18" i="10"/>
  <c r="I18" i="10" s="1"/>
  <c r="H19" i="10"/>
  <c r="I19" i="10" s="1"/>
  <c r="H20" i="10"/>
  <c r="I20" i="10" s="1"/>
  <c r="H21" i="10"/>
  <c r="I21" i="10" s="1"/>
  <c r="H22" i="10"/>
  <c r="I22" i="10" s="1"/>
  <c r="H23" i="10"/>
  <c r="I23" i="10" s="1"/>
  <c r="H24" i="10"/>
  <c r="H25" i="10"/>
  <c r="I25" i="10" s="1"/>
  <c r="H26" i="10"/>
  <c r="I26" i="10" s="1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I15" i="10"/>
  <c r="H7" i="10"/>
  <c r="F8" i="10"/>
  <c r="F9" i="10"/>
  <c r="F10" i="10"/>
  <c r="F11" i="10"/>
  <c r="F12" i="10"/>
  <c r="F13" i="10"/>
  <c r="F14" i="10"/>
  <c r="F15" i="10"/>
  <c r="G15" i="10" s="1"/>
  <c r="F16" i="10"/>
  <c r="F17" i="10"/>
  <c r="G17" i="10" s="1"/>
  <c r="F18" i="10"/>
  <c r="G18" i="10" s="1"/>
  <c r="F19" i="10"/>
  <c r="G19" i="10" s="1"/>
  <c r="F20" i="10"/>
  <c r="G20" i="10" s="1"/>
  <c r="F21" i="10"/>
  <c r="G21" i="10" s="1"/>
  <c r="F22" i="10"/>
  <c r="G22" i="10" s="1"/>
  <c r="F23" i="10"/>
  <c r="G23" i="10" s="1"/>
  <c r="F24" i="10"/>
  <c r="G24" i="10" s="1"/>
  <c r="F25" i="10"/>
  <c r="G25" i="10" s="1"/>
  <c r="F26" i="10"/>
  <c r="G26" i="10" s="1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G14" i="10"/>
  <c r="G16" i="10"/>
  <c r="F7" i="10"/>
  <c r="D8" i="10"/>
  <c r="D9" i="10"/>
  <c r="D10" i="10"/>
  <c r="D11" i="10"/>
  <c r="D12" i="10"/>
  <c r="D13" i="10"/>
  <c r="D14" i="10"/>
  <c r="E14" i="10" s="1"/>
  <c r="D15" i="10"/>
  <c r="D16" i="10"/>
  <c r="E16" i="10" s="1"/>
  <c r="D17" i="10"/>
  <c r="E17" i="10" s="1"/>
  <c r="D18" i="10"/>
  <c r="E18" i="10" s="1"/>
  <c r="D19" i="10"/>
  <c r="D20" i="10"/>
  <c r="E20" i="10" s="1"/>
  <c r="D21" i="10"/>
  <c r="E21" i="10" s="1"/>
  <c r="D22" i="10"/>
  <c r="E22" i="10" s="1"/>
  <c r="D23" i="10"/>
  <c r="E23" i="10" s="1"/>
  <c r="D24" i="10"/>
  <c r="E24" i="10" s="1"/>
  <c r="D25" i="10"/>
  <c r="E25" i="10" s="1"/>
  <c r="D26" i="10"/>
  <c r="E26" i="10" s="1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E15" i="10"/>
  <c r="D7" i="10"/>
  <c r="B14" i="10"/>
  <c r="C14" i="10"/>
  <c r="M14" i="10"/>
  <c r="B15" i="10"/>
  <c r="C15" i="10"/>
  <c r="B16" i="10"/>
  <c r="C16" i="10"/>
  <c r="B17" i="10"/>
  <c r="C17" i="10"/>
  <c r="I17" i="10"/>
  <c r="O17" i="10"/>
  <c r="B18" i="10"/>
  <c r="C18" i="10"/>
  <c r="B19" i="10"/>
  <c r="C19" i="10"/>
  <c r="E19" i="10"/>
  <c r="B20" i="10"/>
  <c r="C20" i="10"/>
  <c r="K20" i="10"/>
  <c r="B21" i="10"/>
  <c r="C21" i="10"/>
  <c r="O21" i="10"/>
  <c r="B22" i="10"/>
  <c r="C22" i="10"/>
  <c r="M22" i="10"/>
  <c r="B23" i="10"/>
  <c r="C23" i="10"/>
  <c r="B24" i="10"/>
  <c r="C24" i="10"/>
  <c r="I24" i="10"/>
  <c r="B25" i="10"/>
  <c r="C25" i="10"/>
  <c r="B26" i="10"/>
  <c r="C26" i="10"/>
  <c r="K26" i="10"/>
  <c r="P26" i="10" l="1"/>
  <c r="P18" i="10"/>
  <c r="P15" i="10"/>
  <c r="P23" i="10"/>
  <c r="P19" i="10"/>
  <c r="P24" i="10"/>
  <c r="P16" i="10"/>
  <c r="P21" i="10"/>
  <c r="P20" i="10"/>
  <c r="P25" i="10"/>
  <c r="P17" i="10"/>
  <c r="P14" i="10"/>
  <c r="P22" i="10"/>
  <c r="Y2" i="17" l="1"/>
  <c r="Y11" i="17" l="1"/>
  <c r="Z11" i="17"/>
  <c r="AA11" i="17"/>
  <c r="Y12" i="17"/>
  <c r="Z12" i="17"/>
  <c r="AA12" i="17"/>
  <c r="Y13" i="17"/>
  <c r="Z13" i="17"/>
  <c r="AA13" i="17"/>
  <c r="Y14" i="17"/>
  <c r="Z14" i="17"/>
  <c r="AA14" i="17"/>
  <c r="Y15" i="17"/>
  <c r="Z15" i="17"/>
  <c r="AA15" i="17"/>
  <c r="Y16" i="17"/>
  <c r="Z16" i="17"/>
  <c r="AA16" i="17"/>
  <c r="Y17" i="17"/>
  <c r="Z17" i="17"/>
  <c r="AA17" i="17"/>
  <c r="Y18" i="17"/>
  <c r="Z18" i="17"/>
  <c r="AA18" i="17"/>
  <c r="Y19" i="17"/>
  <c r="Z19" i="17"/>
  <c r="AA19" i="17"/>
  <c r="Y20" i="17"/>
  <c r="Z20" i="17"/>
  <c r="AA20" i="17"/>
  <c r="Y21" i="17"/>
  <c r="Z21" i="17"/>
  <c r="AA21" i="17"/>
  <c r="Y22" i="17"/>
  <c r="Z22" i="17"/>
  <c r="AA22" i="17"/>
  <c r="Y23" i="17"/>
  <c r="Z23" i="17"/>
  <c r="AA23" i="17"/>
  <c r="Y24" i="17"/>
  <c r="Z24" i="17"/>
  <c r="AA24" i="17"/>
  <c r="Y25" i="17"/>
  <c r="Z25" i="17"/>
  <c r="AA25" i="17"/>
  <c r="Y26" i="17"/>
  <c r="Z26" i="17"/>
  <c r="AA26" i="17"/>
  <c r="Y27" i="17"/>
  <c r="Z27" i="17"/>
  <c r="AA27" i="17"/>
  <c r="Y28" i="17"/>
  <c r="Z28" i="17"/>
  <c r="AA28" i="17"/>
  <c r="Y29" i="17"/>
  <c r="Z29" i="17"/>
  <c r="AA29" i="17"/>
  <c r="Y30" i="17"/>
  <c r="Z30" i="17"/>
  <c r="AA30" i="17"/>
  <c r="Y31" i="17"/>
  <c r="Z31" i="17"/>
  <c r="AA31" i="17"/>
  <c r="Y32" i="17"/>
  <c r="Z32" i="17"/>
  <c r="AA32" i="17"/>
  <c r="Y33" i="17"/>
  <c r="Z33" i="17"/>
  <c r="AA33" i="17"/>
  <c r="Y34" i="17"/>
  <c r="Z34" i="17"/>
  <c r="AA34" i="17"/>
  <c r="Y35" i="17"/>
  <c r="Z35" i="17"/>
  <c r="AA35" i="17"/>
  <c r="Y36" i="17"/>
  <c r="Z36" i="17"/>
  <c r="AA36" i="17"/>
  <c r="Y37" i="17"/>
  <c r="Z37" i="17"/>
  <c r="AA37" i="17"/>
  <c r="Y38" i="17"/>
  <c r="Z38" i="17"/>
  <c r="AA38" i="17"/>
  <c r="Y39" i="17"/>
  <c r="Z39" i="17"/>
  <c r="AA39" i="17"/>
  <c r="Y40" i="17"/>
  <c r="Z40" i="17"/>
  <c r="AA40" i="17"/>
  <c r="Y41" i="17"/>
  <c r="Z41" i="17"/>
  <c r="AA41" i="17"/>
  <c r="Y42" i="17"/>
  <c r="Z42" i="17"/>
  <c r="AA42" i="17"/>
  <c r="Y43" i="17"/>
  <c r="Z43" i="17"/>
  <c r="AA43" i="17"/>
  <c r="Y44" i="17"/>
  <c r="Z44" i="17"/>
  <c r="AA44" i="17"/>
  <c r="Y45" i="17"/>
  <c r="Z45" i="17"/>
  <c r="AA45" i="17"/>
  <c r="Y46" i="17"/>
  <c r="Z46" i="17"/>
  <c r="AA46" i="17"/>
  <c r="Y47" i="17"/>
  <c r="Z47" i="17"/>
  <c r="AA47" i="17"/>
  <c r="Y48" i="17"/>
  <c r="Z48" i="17"/>
  <c r="AA48" i="17"/>
  <c r="Y49" i="17"/>
  <c r="Z49" i="17"/>
  <c r="AA49" i="17"/>
  <c r="Y50" i="17"/>
  <c r="Z50" i="17"/>
  <c r="AA50" i="17"/>
  <c r="Y51" i="17"/>
  <c r="Z51" i="17"/>
  <c r="AA51" i="17"/>
  <c r="Y52" i="17"/>
  <c r="Z52" i="17"/>
  <c r="AA52" i="17"/>
  <c r="Y53" i="17"/>
  <c r="Z53" i="17"/>
  <c r="AA53" i="17"/>
  <c r="Y54" i="17"/>
  <c r="Z54" i="17"/>
  <c r="AA54" i="17"/>
  <c r="Y55" i="17"/>
  <c r="Z55" i="17"/>
  <c r="AA55" i="17"/>
  <c r="Y56" i="17"/>
  <c r="Z56" i="17"/>
  <c r="AA56" i="17"/>
  <c r="Y57" i="17"/>
  <c r="Z57" i="17"/>
  <c r="AA57" i="17"/>
  <c r="Y58" i="17"/>
  <c r="Z58" i="17"/>
  <c r="AA58" i="17"/>
  <c r="Y59" i="17"/>
  <c r="Z59" i="17"/>
  <c r="AA59" i="17"/>
  <c r="Y60" i="17"/>
  <c r="Z60" i="17"/>
  <c r="AA60" i="17"/>
  <c r="Y61" i="17"/>
  <c r="Z61" i="17"/>
  <c r="AA61" i="17"/>
  <c r="Y62" i="17"/>
  <c r="Z62" i="17"/>
  <c r="AA62" i="17"/>
  <c r="Y63" i="17"/>
  <c r="Z63" i="17"/>
  <c r="AA63" i="17"/>
  <c r="Y64" i="17"/>
  <c r="Z64" i="17"/>
  <c r="AA64" i="17"/>
  <c r="Y65" i="17"/>
  <c r="Z65" i="17"/>
  <c r="AA65" i="17"/>
  <c r="Y66" i="17"/>
  <c r="Z66" i="17"/>
  <c r="AA66" i="17"/>
  <c r="Y67" i="17"/>
  <c r="Z67" i="17"/>
  <c r="AA67" i="17"/>
  <c r="Y68" i="17"/>
  <c r="Z68" i="17"/>
  <c r="AA68" i="17"/>
  <c r="Y69" i="17"/>
  <c r="Z69" i="17"/>
  <c r="AA69" i="17"/>
  <c r="Y70" i="17"/>
  <c r="Z70" i="17"/>
  <c r="AA70" i="17"/>
  <c r="Y71" i="17"/>
  <c r="Z71" i="17"/>
  <c r="AA71" i="17"/>
  <c r="Y72" i="17"/>
  <c r="Z72" i="17"/>
  <c r="AA72" i="17"/>
  <c r="Y73" i="17"/>
  <c r="Z73" i="17"/>
  <c r="AA73" i="17"/>
  <c r="Y74" i="17"/>
  <c r="Z74" i="17"/>
  <c r="AA74" i="17"/>
  <c r="Y75" i="17"/>
  <c r="Z75" i="17"/>
  <c r="AA75" i="17"/>
  <c r="Y76" i="17"/>
  <c r="Z76" i="17"/>
  <c r="AA76" i="17"/>
  <c r="Y77" i="17"/>
  <c r="Z77" i="17"/>
  <c r="AA77" i="17"/>
  <c r="Y78" i="17"/>
  <c r="Z78" i="17"/>
  <c r="AA78" i="17"/>
  <c r="Y79" i="17"/>
  <c r="Z79" i="17"/>
  <c r="AA79" i="17"/>
  <c r="Y80" i="17"/>
  <c r="Z80" i="17"/>
  <c r="AA80" i="17"/>
  <c r="Y81" i="17"/>
  <c r="Z81" i="17"/>
  <c r="AA81" i="17"/>
  <c r="Y3" i="17"/>
  <c r="Z3" i="17"/>
  <c r="AA3" i="17"/>
  <c r="Y4" i="17"/>
  <c r="Z4" i="17"/>
  <c r="AA4" i="17"/>
  <c r="Y5" i="17"/>
  <c r="Z5" i="17"/>
  <c r="AA5" i="17"/>
  <c r="Y6" i="17"/>
  <c r="Z6" i="17"/>
  <c r="AA6" i="17"/>
  <c r="Y7" i="17"/>
  <c r="Z7" i="17"/>
  <c r="AA7" i="17"/>
  <c r="Y8" i="17"/>
  <c r="Z8" i="17"/>
  <c r="AA8" i="17"/>
  <c r="Y9" i="17"/>
  <c r="Z9" i="17"/>
  <c r="AA9" i="17"/>
  <c r="Y10" i="17"/>
  <c r="Z10" i="17"/>
  <c r="AA10" i="17"/>
  <c r="AA2" i="17"/>
  <c r="Z2" i="17"/>
  <c r="C13" i="10" l="1"/>
  <c r="B8" i="10" l="1"/>
  <c r="B9" i="10"/>
  <c r="B10" i="10"/>
  <c r="B11" i="10"/>
  <c r="B12" i="10"/>
  <c r="B13" i="10"/>
  <c r="C81" i="17" l="1"/>
  <c r="B81" i="17"/>
  <c r="H81" i="17" s="1"/>
  <c r="C80" i="17"/>
  <c r="B80" i="17"/>
  <c r="I80" i="17" s="1"/>
  <c r="C79" i="17"/>
  <c r="B79" i="17"/>
  <c r="H79" i="17" s="1"/>
  <c r="C78" i="17"/>
  <c r="B78" i="17"/>
  <c r="F78" i="17" s="1"/>
  <c r="C77" i="17"/>
  <c r="B77" i="17"/>
  <c r="H77" i="17" s="1"/>
  <c r="C76" i="17"/>
  <c r="B76" i="17"/>
  <c r="H76" i="17" s="1"/>
  <c r="C75" i="17"/>
  <c r="B75" i="17"/>
  <c r="H75" i="17" s="1"/>
  <c r="C74" i="17"/>
  <c r="B74" i="17"/>
  <c r="H74" i="17" s="1"/>
  <c r="C73" i="17"/>
  <c r="B73" i="17"/>
  <c r="H73" i="17" s="1"/>
  <c r="C72" i="17"/>
  <c r="B72" i="17"/>
  <c r="H72" i="17" s="1"/>
  <c r="C71" i="17"/>
  <c r="B71" i="17"/>
  <c r="F71" i="17" s="1"/>
  <c r="C70" i="17"/>
  <c r="B70" i="17"/>
  <c r="H70" i="17" s="1"/>
  <c r="C69" i="17"/>
  <c r="B69" i="17"/>
  <c r="F69" i="17" s="1"/>
  <c r="C68" i="17"/>
  <c r="B68" i="17"/>
  <c r="H68" i="17" s="1"/>
  <c r="C67" i="17"/>
  <c r="B67" i="17"/>
  <c r="F67" i="17" s="1"/>
  <c r="C66" i="17"/>
  <c r="B66" i="17"/>
  <c r="H66" i="17" s="1"/>
  <c r="C65" i="17"/>
  <c r="B65" i="17"/>
  <c r="H65" i="17" s="1"/>
  <c r="C64" i="17"/>
  <c r="B64" i="17"/>
  <c r="H64" i="17" s="1"/>
  <c r="C63" i="17"/>
  <c r="B63" i="17"/>
  <c r="H63" i="17" s="1"/>
  <c r="C62" i="17"/>
  <c r="B62" i="17"/>
  <c r="H62" i="17" s="1"/>
  <c r="C61" i="17"/>
  <c r="B61" i="17"/>
  <c r="H61" i="17" s="1"/>
  <c r="C60" i="17"/>
  <c r="B60" i="17"/>
  <c r="H60" i="17" s="1"/>
  <c r="C59" i="17"/>
  <c r="B59" i="17"/>
  <c r="H59" i="17" s="1"/>
  <c r="C58" i="17"/>
  <c r="B58" i="17"/>
  <c r="H58" i="17" s="1"/>
  <c r="C57" i="17"/>
  <c r="B57" i="17"/>
  <c r="F57" i="17" s="1"/>
  <c r="C56" i="17"/>
  <c r="B56" i="17"/>
  <c r="H56" i="17" s="1"/>
  <c r="C55" i="17"/>
  <c r="B55" i="17"/>
  <c r="F55" i="17" s="1"/>
  <c r="C54" i="17"/>
  <c r="B54" i="17"/>
  <c r="H54" i="17" s="1"/>
  <c r="C53" i="17"/>
  <c r="B53" i="17"/>
  <c r="F53" i="17" s="1"/>
  <c r="C52" i="17"/>
  <c r="B52" i="17"/>
  <c r="H52" i="17" s="1"/>
  <c r="C51" i="17"/>
  <c r="B51" i="17"/>
  <c r="F51" i="17" s="1"/>
  <c r="C50" i="17"/>
  <c r="B50" i="17"/>
  <c r="H50" i="17" s="1"/>
  <c r="C49" i="17"/>
  <c r="B49" i="17"/>
  <c r="H49" i="17" s="1"/>
  <c r="C48" i="17"/>
  <c r="B48" i="17"/>
  <c r="H48" i="17" s="1"/>
  <c r="C47" i="17"/>
  <c r="B47" i="17"/>
  <c r="H47" i="17" s="1"/>
  <c r="C46" i="17"/>
  <c r="B46" i="17"/>
  <c r="H46" i="17" s="1"/>
  <c r="C45" i="17"/>
  <c r="B45" i="17"/>
  <c r="H45" i="17" s="1"/>
  <c r="C44" i="17"/>
  <c r="B44" i="17"/>
  <c r="H44" i="17" s="1"/>
  <c r="C43" i="17"/>
  <c r="B43" i="17"/>
  <c r="H43" i="17" s="1"/>
  <c r="C42" i="17"/>
  <c r="B42" i="17"/>
  <c r="H42" i="17" s="1"/>
  <c r="C41" i="17"/>
  <c r="B41" i="17"/>
  <c r="H41" i="17" s="1"/>
  <c r="C40" i="17"/>
  <c r="B40" i="17"/>
  <c r="H40" i="17" s="1"/>
  <c r="C39" i="17"/>
  <c r="B39" i="17"/>
  <c r="H39" i="17" s="1"/>
  <c r="C38" i="17"/>
  <c r="B38" i="17"/>
  <c r="H38" i="17" s="1"/>
  <c r="C37" i="17"/>
  <c r="B37" i="17"/>
  <c r="H37" i="17" s="1"/>
  <c r="C36" i="17"/>
  <c r="B36" i="17"/>
  <c r="H36" i="17" s="1"/>
  <c r="C35" i="17"/>
  <c r="B35" i="17"/>
  <c r="H35" i="17" s="1"/>
  <c r="C34" i="17"/>
  <c r="B34" i="17"/>
  <c r="H34" i="17" s="1"/>
  <c r="C33" i="17"/>
  <c r="B33" i="17"/>
  <c r="D33" i="17" s="1"/>
  <c r="C32" i="17"/>
  <c r="B32" i="17"/>
  <c r="H32" i="17" s="1"/>
  <c r="C31" i="17"/>
  <c r="B31" i="17"/>
  <c r="H31" i="17" s="1"/>
  <c r="C30" i="17"/>
  <c r="B30" i="17"/>
  <c r="H30" i="17" s="1"/>
  <c r="C29" i="17"/>
  <c r="B29" i="17"/>
  <c r="D29" i="17" s="1"/>
  <c r="C28" i="17"/>
  <c r="B28" i="17"/>
  <c r="H28" i="17" s="1"/>
  <c r="C27" i="17"/>
  <c r="B27" i="17"/>
  <c r="F27" i="17" s="1"/>
  <c r="A2" i="17"/>
  <c r="A3" i="17" s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O86" i="10"/>
  <c r="M86" i="10"/>
  <c r="K86" i="10"/>
  <c r="I86" i="10"/>
  <c r="G86" i="10"/>
  <c r="E86" i="10"/>
  <c r="C86" i="10"/>
  <c r="B86" i="10"/>
  <c r="O85" i="10"/>
  <c r="M85" i="10"/>
  <c r="K85" i="10"/>
  <c r="I85" i="10"/>
  <c r="G85" i="10"/>
  <c r="E85" i="10"/>
  <c r="C85" i="10"/>
  <c r="B85" i="10"/>
  <c r="O84" i="10"/>
  <c r="M84" i="10"/>
  <c r="K84" i="10"/>
  <c r="I84" i="10"/>
  <c r="G84" i="10"/>
  <c r="E84" i="10"/>
  <c r="C84" i="10"/>
  <c r="B84" i="10"/>
  <c r="O83" i="10"/>
  <c r="M83" i="10"/>
  <c r="K83" i="10"/>
  <c r="I83" i="10"/>
  <c r="G83" i="10"/>
  <c r="E83" i="10"/>
  <c r="C83" i="10"/>
  <c r="B83" i="10"/>
  <c r="O82" i="10"/>
  <c r="M82" i="10"/>
  <c r="I82" i="10"/>
  <c r="G82" i="10"/>
  <c r="E82" i="10"/>
  <c r="C82" i="10"/>
  <c r="B82" i="10"/>
  <c r="O81" i="10"/>
  <c r="M81" i="10"/>
  <c r="K81" i="10"/>
  <c r="I81" i="10"/>
  <c r="G81" i="10"/>
  <c r="E81" i="10"/>
  <c r="C81" i="10"/>
  <c r="B81" i="10"/>
  <c r="O80" i="10"/>
  <c r="M80" i="10"/>
  <c r="I80" i="10"/>
  <c r="G80" i="10"/>
  <c r="E80" i="10"/>
  <c r="C80" i="10"/>
  <c r="B80" i="10"/>
  <c r="O79" i="10"/>
  <c r="M79" i="10"/>
  <c r="K79" i="10"/>
  <c r="I79" i="10"/>
  <c r="G79" i="10"/>
  <c r="E79" i="10"/>
  <c r="C79" i="10"/>
  <c r="B79" i="10"/>
  <c r="O78" i="10"/>
  <c r="M78" i="10"/>
  <c r="I78" i="10"/>
  <c r="G78" i="10"/>
  <c r="E78" i="10"/>
  <c r="C78" i="10"/>
  <c r="B78" i="10"/>
  <c r="O77" i="10"/>
  <c r="M77" i="10"/>
  <c r="I77" i="10"/>
  <c r="G77" i="10"/>
  <c r="E77" i="10"/>
  <c r="C77" i="10"/>
  <c r="B77" i="10"/>
  <c r="O76" i="10"/>
  <c r="M76" i="10"/>
  <c r="K76" i="10"/>
  <c r="I76" i="10"/>
  <c r="G76" i="10"/>
  <c r="E76" i="10"/>
  <c r="C76" i="10"/>
  <c r="B76" i="10"/>
  <c r="O75" i="10"/>
  <c r="M75" i="10"/>
  <c r="I75" i="10"/>
  <c r="G75" i="10"/>
  <c r="E75" i="10"/>
  <c r="C75" i="10"/>
  <c r="B75" i="10"/>
  <c r="O74" i="10"/>
  <c r="M74" i="10"/>
  <c r="K74" i="10"/>
  <c r="I74" i="10"/>
  <c r="G74" i="10"/>
  <c r="E74" i="10"/>
  <c r="C74" i="10"/>
  <c r="B74" i="10"/>
  <c r="O73" i="10"/>
  <c r="M73" i="10"/>
  <c r="I73" i="10"/>
  <c r="G73" i="10"/>
  <c r="E73" i="10"/>
  <c r="C73" i="10"/>
  <c r="B73" i="10"/>
  <c r="O72" i="10"/>
  <c r="M72" i="10"/>
  <c r="K72" i="10"/>
  <c r="I72" i="10"/>
  <c r="G72" i="10"/>
  <c r="E72" i="10"/>
  <c r="C72" i="10"/>
  <c r="B72" i="10"/>
  <c r="O71" i="10"/>
  <c r="M71" i="10"/>
  <c r="I71" i="10"/>
  <c r="G71" i="10"/>
  <c r="E71" i="10"/>
  <c r="C71" i="10"/>
  <c r="B71" i="10"/>
  <c r="O70" i="10"/>
  <c r="M70" i="10"/>
  <c r="K70" i="10"/>
  <c r="I70" i="10"/>
  <c r="G70" i="10"/>
  <c r="C70" i="10"/>
  <c r="B70" i="10"/>
  <c r="O69" i="10"/>
  <c r="M69" i="10"/>
  <c r="K69" i="10"/>
  <c r="I69" i="10"/>
  <c r="G69" i="10"/>
  <c r="E69" i="10"/>
  <c r="C69" i="10"/>
  <c r="B69" i="10"/>
  <c r="O68" i="10"/>
  <c r="M68" i="10"/>
  <c r="K68" i="10"/>
  <c r="I68" i="10"/>
  <c r="G68" i="10"/>
  <c r="E68" i="10"/>
  <c r="C68" i="10"/>
  <c r="B68" i="10"/>
  <c r="O67" i="10"/>
  <c r="M67" i="10"/>
  <c r="K67" i="10"/>
  <c r="I67" i="10"/>
  <c r="G67" i="10"/>
  <c r="C67" i="10"/>
  <c r="B67" i="10"/>
  <c r="G72" i="17" l="1"/>
  <c r="G68" i="17"/>
  <c r="G77" i="17"/>
  <c r="M77" i="17" s="1"/>
  <c r="G50" i="17"/>
  <c r="G64" i="17"/>
  <c r="M64" i="17" s="1"/>
  <c r="S64" i="17" s="1"/>
  <c r="G60" i="17"/>
  <c r="G34" i="17"/>
  <c r="G42" i="17"/>
  <c r="G38" i="17"/>
  <c r="G46" i="17"/>
  <c r="G30" i="17"/>
  <c r="G28" i="17"/>
  <c r="E30" i="17"/>
  <c r="I30" i="17"/>
  <c r="G32" i="17"/>
  <c r="E34" i="17"/>
  <c r="I34" i="17"/>
  <c r="G36" i="17"/>
  <c r="E38" i="17"/>
  <c r="I38" i="17"/>
  <c r="G40" i="17"/>
  <c r="E42" i="17"/>
  <c r="I42" i="17"/>
  <c r="G44" i="17"/>
  <c r="E46" i="17"/>
  <c r="I46" i="17"/>
  <c r="G48" i="17"/>
  <c r="E50" i="17"/>
  <c r="G52" i="17"/>
  <c r="G54" i="17"/>
  <c r="G56" i="17"/>
  <c r="G58" i="17"/>
  <c r="E60" i="17"/>
  <c r="I60" i="17"/>
  <c r="G62" i="17"/>
  <c r="M62" i="17" s="1"/>
  <c r="S62" i="17" s="1"/>
  <c r="E64" i="17"/>
  <c r="K64" i="17" s="1"/>
  <c r="Q64" i="17" s="1"/>
  <c r="I64" i="17"/>
  <c r="O64" i="17" s="1"/>
  <c r="U64" i="17" s="1"/>
  <c r="G66" i="17"/>
  <c r="M66" i="17" s="1"/>
  <c r="E68" i="17"/>
  <c r="K68" i="17" s="1"/>
  <c r="Q68" i="17" s="1"/>
  <c r="I68" i="17"/>
  <c r="O68" i="17" s="1"/>
  <c r="U68" i="17" s="1"/>
  <c r="G70" i="17"/>
  <c r="M70" i="17" s="1"/>
  <c r="E72" i="17"/>
  <c r="K72" i="17" s="1"/>
  <c r="Q72" i="17" s="1"/>
  <c r="I72" i="17"/>
  <c r="O72" i="17" s="1"/>
  <c r="U72" i="17" s="1"/>
  <c r="G73" i="17"/>
  <c r="G75" i="17"/>
  <c r="M75" i="17" s="1"/>
  <c r="E77" i="17"/>
  <c r="K77" i="17" s="1"/>
  <c r="Q77" i="17" s="1"/>
  <c r="I77" i="17"/>
  <c r="O77" i="17" s="1"/>
  <c r="U77" i="17" s="1"/>
  <c r="G79" i="17"/>
  <c r="M79" i="17" s="1"/>
  <c r="S79" i="17" s="1"/>
  <c r="E28" i="17"/>
  <c r="I28" i="17"/>
  <c r="E32" i="17"/>
  <c r="I32" i="17"/>
  <c r="E36" i="17"/>
  <c r="I36" i="17"/>
  <c r="E40" i="17"/>
  <c r="I40" i="17"/>
  <c r="E44" i="17"/>
  <c r="I44" i="17"/>
  <c r="E48" i="17"/>
  <c r="I48" i="17"/>
  <c r="E52" i="17"/>
  <c r="I52" i="17"/>
  <c r="E54" i="17"/>
  <c r="I54" i="17"/>
  <c r="E56" i="17"/>
  <c r="I56" i="17"/>
  <c r="E58" i="17"/>
  <c r="I58" i="17"/>
  <c r="E62" i="17"/>
  <c r="K62" i="17" s="1"/>
  <c r="Q62" i="17" s="1"/>
  <c r="I62" i="17"/>
  <c r="O62" i="17" s="1"/>
  <c r="U62" i="17" s="1"/>
  <c r="E66" i="17"/>
  <c r="K66" i="17" s="1"/>
  <c r="Q66" i="17" s="1"/>
  <c r="I66" i="17"/>
  <c r="O66" i="17" s="1"/>
  <c r="U66" i="17" s="1"/>
  <c r="E70" i="17"/>
  <c r="K70" i="17" s="1"/>
  <c r="Q70" i="17" s="1"/>
  <c r="I70" i="17"/>
  <c r="O70" i="17" s="1"/>
  <c r="U70" i="17" s="1"/>
  <c r="E73" i="17"/>
  <c r="K73" i="17" s="1"/>
  <c r="Q73" i="17" s="1"/>
  <c r="I73" i="17"/>
  <c r="O73" i="17" s="1"/>
  <c r="U73" i="17" s="1"/>
  <c r="E75" i="17"/>
  <c r="K75" i="17" s="1"/>
  <c r="Q75" i="17" s="1"/>
  <c r="I75" i="17"/>
  <c r="O75" i="17" s="1"/>
  <c r="U75" i="17" s="1"/>
  <c r="E79" i="17"/>
  <c r="K79" i="17" s="1"/>
  <c r="Q79" i="17" s="1"/>
  <c r="I79" i="17"/>
  <c r="O79" i="17" s="1"/>
  <c r="U79" i="17" s="1"/>
  <c r="G81" i="17"/>
  <c r="M81" i="17" s="1"/>
  <c r="S81" i="17" s="1"/>
  <c r="E67" i="10"/>
  <c r="P67" i="10" s="1"/>
  <c r="E70" i="10"/>
  <c r="P70" i="10" s="1"/>
  <c r="K71" i="10"/>
  <c r="P85" i="10"/>
  <c r="P68" i="10"/>
  <c r="P69" i="10"/>
  <c r="P72" i="10"/>
  <c r="K73" i="10"/>
  <c r="P73" i="10" s="1"/>
  <c r="M68" i="17"/>
  <c r="K75" i="10"/>
  <c r="P75" i="10" s="1"/>
  <c r="K77" i="10"/>
  <c r="P77" i="10" s="1"/>
  <c r="M72" i="17"/>
  <c r="K78" i="10"/>
  <c r="P78" i="10" s="1"/>
  <c r="M73" i="17"/>
  <c r="K80" i="10"/>
  <c r="P80" i="10" s="1"/>
  <c r="K82" i="10"/>
  <c r="P82" i="10" s="1"/>
  <c r="N64" i="17"/>
  <c r="T64" i="17" s="1"/>
  <c r="N65" i="17"/>
  <c r="T65" i="17" s="1"/>
  <c r="L67" i="17"/>
  <c r="R67" i="17" s="1"/>
  <c r="L69" i="17"/>
  <c r="R69" i="17" s="1"/>
  <c r="L71" i="17"/>
  <c r="R71" i="17" s="1"/>
  <c r="N73" i="17"/>
  <c r="T73" i="17" s="1"/>
  <c r="N77" i="17"/>
  <c r="T77" i="17" s="1"/>
  <c r="N79" i="17"/>
  <c r="T79" i="17" s="1"/>
  <c r="O80" i="17"/>
  <c r="U80" i="17" s="1"/>
  <c r="N62" i="17"/>
  <c r="T62" i="17" s="1"/>
  <c r="N63" i="17"/>
  <c r="T63" i="17" s="1"/>
  <c r="N66" i="17"/>
  <c r="T66" i="17" s="1"/>
  <c r="N68" i="17"/>
  <c r="T68" i="17" s="1"/>
  <c r="N70" i="17"/>
  <c r="T70" i="17" s="1"/>
  <c r="N72" i="17"/>
  <c r="T72" i="17" s="1"/>
  <c r="N74" i="17"/>
  <c r="T74" i="17" s="1"/>
  <c r="N75" i="17"/>
  <c r="T75" i="17" s="1"/>
  <c r="N76" i="17"/>
  <c r="T76" i="17" s="1"/>
  <c r="L78" i="17"/>
  <c r="R78" i="17" s="1"/>
  <c r="N81" i="17"/>
  <c r="T81" i="17" s="1"/>
  <c r="P86" i="10"/>
  <c r="E81" i="17"/>
  <c r="K81" i="17" s="1"/>
  <c r="Q81" i="17" s="1"/>
  <c r="I81" i="17"/>
  <c r="O81" i="17" s="1"/>
  <c r="U81" i="17" s="1"/>
  <c r="D27" i="17"/>
  <c r="H27" i="17"/>
  <c r="F29" i="17"/>
  <c r="H29" i="17"/>
  <c r="D31" i="17"/>
  <c r="F31" i="17"/>
  <c r="F33" i="17"/>
  <c r="H33" i="17"/>
  <c r="D35" i="17"/>
  <c r="F35" i="17"/>
  <c r="E27" i="17"/>
  <c r="G27" i="17"/>
  <c r="I27" i="17"/>
  <c r="D28" i="17"/>
  <c r="F28" i="17"/>
  <c r="E29" i="17"/>
  <c r="G29" i="17"/>
  <c r="I29" i="17"/>
  <c r="D30" i="17"/>
  <c r="F30" i="17"/>
  <c r="E31" i="17"/>
  <c r="G31" i="17"/>
  <c r="I31" i="17"/>
  <c r="D32" i="17"/>
  <c r="F32" i="17"/>
  <c r="E33" i="17"/>
  <c r="G33" i="17"/>
  <c r="I33" i="17"/>
  <c r="D34" i="17"/>
  <c r="F34" i="17"/>
  <c r="E35" i="17"/>
  <c r="G35" i="17"/>
  <c r="I35" i="17"/>
  <c r="D36" i="17"/>
  <c r="F36" i="17"/>
  <c r="E37" i="17"/>
  <c r="G37" i="17"/>
  <c r="I37" i="17"/>
  <c r="D38" i="17"/>
  <c r="F38" i="17"/>
  <c r="E39" i="17"/>
  <c r="G39" i="17"/>
  <c r="I39" i="17"/>
  <c r="D40" i="17"/>
  <c r="F40" i="17"/>
  <c r="E41" i="17"/>
  <c r="G41" i="17"/>
  <c r="I41" i="17"/>
  <c r="D42" i="17"/>
  <c r="F42" i="17"/>
  <c r="E43" i="17"/>
  <c r="G43" i="17"/>
  <c r="I43" i="17"/>
  <c r="D44" i="17"/>
  <c r="F44" i="17"/>
  <c r="E45" i="17"/>
  <c r="G45" i="17"/>
  <c r="I45" i="17"/>
  <c r="D46" i="17"/>
  <c r="F46" i="17"/>
  <c r="E47" i="17"/>
  <c r="G47" i="17"/>
  <c r="I47" i="17"/>
  <c r="D48" i="17"/>
  <c r="F48" i="17"/>
  <c r="E49" i="17"/>
  <c r="G49" i="17"/>
  <c r="I49" i="17"/>
  <c r="D50" i="17"/>
  <c r="F50" i="17"/>
  <c r="I50" i="17"/>
  <c r="I51" i="17"/>
  <c r="G51" i="17"/>
  <c r="E51" i="17"/>
  <c r="D51" i="17"/>
  <c r="H51" i="17"/>
  <c r="I53" i="17"/>
  <c r="G53" i="17"/>
  <c r="E53" i="17"/>
  <c r="D53" i="17"/>
  <c r="H53" i="17"/>
  <c r="I55" i="17"/>
  <c r="G55" i="17"/>
  <c r="E55" i="17"/>
  <c r="D55" i="17"/>
  <c r="H55" i="17"/>
  <c r="I57" i="17"/>
  <c r="G57" i="17"/>
  <c r="E57" i="17"/>
  <c r="D57" i="17"/>
  <c r="H57" i="17"/>
  <c r="D37" i="17"/>
  <c r="F37" i="17"/>
  <c r="D39" i="17"/>
  <c r="F39" i="17"/>
  <c r="D41" i="17"/>
  <c r="F41" i="17"/>
  <c r="D43" i="17"/>
  <c r="F43" i="17"/>
  <c r="D45" i="17"/>
  <c r="F45" i="17"/>
  <c r="D47" i="17"/>
  <c r="F47" i="17"/>
  <c r="D49" i="17"/>
  <c r="F49" i="17"/>
  <c r="D52" i="17"/>
  <c r="F52" i="17"/>
  <c r="D54" i="17"/>
  <c r="F54" i="17"/>
  <c r="D56" i="17"/>
  <c r="F56" i="17"/>
  <c r="D58" i="17"/>
  <c r="F58" i="17"/>
  <c r="E59" i="17"/>
  <c r="G59" i="17"/>
  <c r="I59" i="17"/>
  <c r="D60" i="17"/>
  <c r="F60" i="17"/>
  <c r="E61" i="17"/>
  <c r="G61" i="17"/>
  <c r="I61" i="17"/>
  <c r="D62" i="17"/>
  <c r="J62" i="17" s="1"/>
  <c r="F62" i="17"/>
  <c r="L62" i="17" s="1"/>
  <c r="R62" i="17" s="1"/>
  <c r="E63" i="17"/>
  <c r="K63" i="17" s="1"/>
  <c r="Q63" i="17" s="1"/>
  <c r="G63" i="17"/>
  <c r="M63" i="17" s="1"/>
  <c r="S63" i="17" s="1"/>
  <c r="I63" i="17"/>
  <c r="O63" i="17" s="1"/>
  <c r="U63" i="17" s="1"/>
  <c r="D64" i="17"/>
  <c r="J64" i="17" s="1"/>
  <c r="P64" i="17" s="1"/>
  <c r="F64" i="17"/>
  <c r="L64" i="17" s="1"/>
  <c r="R64" i="17" s="1"/>
  <c r="E65" i="17"/>
  <c r="K65" i="17" s="1"/>
  <c r="Q65" i="17" s="1"/>
  <c r="G65" i="17"/>
  <c r="M65" i="17" s="1"/>
  <c r="S65" i="17" s="1"/>
  <c r="I65" i="17"/>
  <c r="O65" i="17" s="1"/>
  <c r="U65" i="17" s="1"/>
  <c r="I74" i="17"/>
  <c r="O74" i="17" s="1"/>
  <c r="U74" i="17" s="1"/>
  <c r="G74" i="17"/>
  <c r="M74" i="17" s="1"/>
  <c r="S74" i="17" s="1"/>
  <c r="E74" i="17"/>
  <c r="K74" i="17" s="1"/>
  <c r="Q74" i="17" s="1"/>
  <c r="F74" i="17"/>
  <c r="L74" i="17" s="1"/>
  <c r="R74" i="17" s="1"/>
  <c r="D74" i="17"/>
  <c r="J74" i="17" s="1"/>
  <c r="P74" i="17" s="1"/>
  <c r="D59" i="17"/>
  <c r="F59" i="17"/>
  <c r="D61" i="17"/>
  <c r="F61" i="17"/>
  <c r="D63" i="17"/>
  <c r="J63" i="17" s="1"/>
  <c r="P63" i="17" s="1"/>
  <c r="F63" i="17"/>
  <c r="L63" i="17" s="1"/>
  <c r="R63" i="17" s="1"/>
  <c r="D65" i="17"/>
  <c r="J65" i="17" s="1"/>
  <c r="F65" i="17"/>
  <c r="L65" i="17" s="1"/>
  <c r="R65" i="17" s="1"/>
  <c r="I67" i="17"/>
  <c r="O67" i="17" s="1"/>
  <c r="U67" i="17" s="1"/>
  <c r="G67" i="17"/>
  <c r="M67" i="17" s="1"/>
  <c r="S67" i="17" s="1"/>
  <c r="E67" i="17"/>
  <c r="K67" i="17" s="1"/>
  <c r="Q67" i="17" s="1"/>
  <c r="D67" i="17"/>
  <c r="J67" i="17" s="1"/>
  <c r="P67" i="17" s="1"/>
  <c r="H67" i="17"/>
  <c r="N67" i="17" s="1"/>
  <c r="T67" i="17" s="1"/>
  <c r="I69" i="17"/>
  <c r="O69" i="17" s="1"/>
  <c r="U69" i="17" s="1"/>
  <c r="G69" i="17"/>
  <c r="M69" i="17" s="1"/>
  <c r="S69" i="17" s="1"/>
  <c r="E69" i="17"/>
  <c r="K69" i="17" s="1"/>
  <c r="Q69" i="17" s="1"/>
  <c r="D69" i="17"/>
  <c r="J69" i="17" s="1"/>
  <c r="P69" i="17" s="1"/>
  <c r="H69" i="17"/>
  <c r="N69" i="17" s="1"/>
  <c r="T69" i="17" s="1"/>
  <c r="I71" i="17"/>
  <c r="O71" i="17" s="1"/>
  <c r="U71" i="17" s="1"/>
  <c r="G71" i="17"/>
  <c r="M71" i="17" s="1"/>
  <c r="S71" i="17" s="1"/>
  <c r="E71" i="17"/>
  <c r="K71" i="17" s="1"/>
  <c r="Q71" i="17" s="1"/>
  <c r="D71" i="17"/>
  <c r="J71" i="17" s="1"/>
  <c r="P71" i="17" s="1"/>
  <c r="H71" i="17"/>
  <c r="N71" i="17" s="1"/>
  <c r="T71" i="17" s="1"/>
  <c r="I76" i="17"/>
  <c r="O76" i="17" s="1"/>
  <c r="U76" i="17" s="1"/>
  <c r="G76" i="17"/>
  <c r="M76" i="17" s="1"/>
  <c r="S76" i="17" s="1"/>
  <c r="E76" i="17"/>
  <c r="K76" i="17" s="1"/>
  <c r="Q76" i="17" s="1"/>
  <c r="F76" i="17"/>
  <c r="L76" i="17" s="1"/>
  <c r="R76" i="17" s="1"/>
  <c r="D76" i="17"/>
  <c r="J76" i="17" s="1"/>
  <c r="P76" i="17" s="1"/>
  <c r="D66" i="17"/>
  <c r="J66" i="17" s="1"/>
  <c r="P66" i="17" s="1"/>
  <c r="F66" i="17"/>
  <c r="L66" i="17" s="1"/>
  <c r="R66" i="17" s="1"/>
  <c r="D68" i="17"/>
  <c r="J68" i="17" s="1"/>
  <c r="P68" i="17" s="1"/>
  <c r="F68" i="17"/>
  <c r="L68" i="17" s="1"/>
  <c r="R68" i="17" s="1"/>
  <c r="D70" i="17"/>
  <c r="J70" i="17" s="1"/>
  <c r="P70" i="17" s="1"/>
  <c r="F70" i="17"/>
  <c r="L70" i="17" s="1"/>
  <c r="R70" i="17" s="1"/>
  <c r="D72" i="17"/>
  <c r="J72" i="17" s="1"/>
  <c r="P72" i="17" s="1"/>
  <c r="F72" i="17"/>
  <c r="L72" i="17" s="1"/>
  <c r="R72" i="17" s="1"/>
  <c r="I78" i="17"/>
  <c r="O78" i="17" s="1"/>
  <c r="U78" i="17" s="1"/>
  <c r="G78" i="17"/>
  <c r="M78" i="17" s="1"/>
  <c r="S78" i="17" s="1"/>
  <c r="E78" i="17"/>
  <c r="K78" i="17" s="1"/>
  <c r="Q78" i="17" s="1"/>
  <c r="D78" i="17"/>
  <c r="J78" i="17" s="1"/>
  <c r="P78" i="17" s="1"/>
  <c r="H78" i="17"/>
  <c r="N78" i="17" s="1"/>
  <c r="T78" i="17" s="1"/>
  <c r="D80" i="17"/>
  <c r="J80" i="17" s="1"/>
  <c r="P80" i="17" s="1"/>
  <c r="F80" i="17"/>
  <c r="L80" i="17" s="1"/>
  <c r="R80" i="17" s="1"/>
  <c r="H80" i="17"/>
  <c r="N80" i="17" s="1"/>
  <c r="T80" i="17" s="1"/>
  <c r="D73" i="17"/>
  <c r="J73" i="17" s="1"/>
  <c r="P73" i="17" s="1"/>
  <c r="F73" i="17"/>
  <c r="L73" i="17" s="1"/>
  <c r="R73" i="17" s="1"/>
  <c r="D75" i="17"/>
  <c r="J75" i="17" s="1"/>
  <c r="P75" i="17" s="1"/>
  <c r="F75" i="17"/>
  <c r="L75" i="17" s="1"/>
  <c r="R75" i="17" s="1"/>
  <c r="D77" i="17"/>
  <c r="J77" i="17" s="1"/>
  <c r="P77" i="17" s="1"/>
  <c r="F77" i="17"/>
  <c r="L77" i="17" s="1"/>
  <c r="R77" i="17" s="1"/>
  <c r="D79" i="17"/>
  <c r="J79" i="17" s="1"/>
  <c r="P79" i="17" s="1"/>
  <c r="F79" i="17"/>
  <c r="L79" i="17" s="1"/>
  <c r="R79" i="17" s="1"/>
  <c r="E80" i="17"/>
  <c r="K80" i="17" s="1"/>
  <c r="Q80" i="17" s="1"/>
  <c r="G80" i="17"/>
  <c r="M80" i="17" s="1"/>
  <c r="S80" i="17" s="1"/>
  <c r="D81" i="17"/>
  <c r="J81" i="17" s="1"/>
  <c r="P81" i="17" s="1"/>
  <c r="F81" i="17"/>
  <c r="L81" i="17" s="1"/>
  <c r="R81" i="17" s="1"/>
  <c r="P74" i="10"/>
  <c r="P76" i="10"/>
  <c r="P79" i="10"/>
  <c r="P81" i="10"/>
  <c r="P83" i="10"/>
  <c r="P84" i="10"/>
  <c r="I8" i="15"/>
  <c r="H8" i="15"/>
  <c r="G8" i="15"/>
  <c r="F8" i="15"/>
  <c r="E8" i="15"/>
  <c r="D8" i="15"/>
  <c r="P90" i="15"/>
  <c r="P89" i="15"/>
  <c r="P88" i="15"/>
  <c r="P87" i="15"/>
  <c r="P86" i="15"/>
  <c r="P85" i="15"/>
  <c r="P84" i="15"/>
  <c r="P83" i="15"/>
  <c r="P82" i="15"/>
  <c r="P81" i="15"/>
  <c r="P80" i="15"/>
  <c r="P79" i="15"/>
  <c r="P78" i="15"/>
  <c r="P77" i="15"/>
  <c r="P76" i="15"/>
  <c r="P75" i="15"/>
  <c r="P74" i="15"/>
  <c r="P73" i="15"/>
  <c r="P72" i="15"/>
  <c r="P71" i="15"/>
  <c r="P70" i="15"/>
  <c r="P69" i="15"/>
  <c r="P68" i="15"/>
  <c r="P67" i="15"/>
  <c r="P66" i="15"/>
  <c r="P65" i="15"/>
  <c r="P64" i="15"/>
  <c r="P63" i="15"/>
  <c r="P62" i="15"/>
  <c r="P61" i="15"/>
  <c r="P60" i="15"/>
  <c r="P59" i="15"/>
  <c r="P58" i="15"/>
  <c r="P57" i="15"/>
  <c r="P56" i="15"/>
  <c r="P55" i="15"/>
  <c r="P54" i="15"/>
  <c r="P53" i="15"/>
  <c r="P52" i="15"/>
  <c r="P51" i="15"/>
  <c r="P50" i="15"/>
  <c r="P49" i="15"/>
  <c r="P48" i="15"/>
  <c r="P47" i="15"/>
  <c r="P46" i="15"/>
  <c r="P45" i="15"/>
  <c r="P44" i="15"/>
  <c r="P43" i="15"/>
  <c r="P42" i="15"/>
  <c r="P41" i="15"/>
  <c r="P40" i="15"/>
  <c r="P39" i="15"/>
  <c r="P38" i="15"/>
  <c r="P37" i="15"/>
  <c r="P36" i="15"/>
  <c r="P35" i="15"/>
  <c r="P34" i="15"/>
  <c r="P33" i="15"/>
  <c r="P32" i="15"/>
  <c r="P31" i="15"/>
  <c r="P30" i="15"/>
  <c r="P29" i="15"/>
  <c r="P28" i="15"/>
  <c r="P27" i="15"/>
  <c r="P26" i="15"/>
  <c r="P25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X75" i="17" l="1"/>
  <c r="AB75" i="17" s="1"/>
  <c r="AC75" i="17" s="1"/>
  <c r="Q80" i="10" s="1"/>
  <c r="X67" i="17"/>
  <c r="AB67" i="17" s="1"/>
  <c r="AC67" i="17" s="1"/>
  <c r="Q72" i="10" s="1"/>
  <c r="X64" i="17"/>
  <c r="AB64" i="17" s="1"/>
  <c r="AC64" i="17" s="1"/>
  <c r="Q69" i="10" s="1"/>
  <c r="X79" i="17"/>
  <c r="AB79" i="17" s="1"/>
  <c r="AC79" i="17" s="1"/>
  <c r="Q84" i="10" s="1"/>
  <c r="X81" i="17"/>
  <c r="AB81" i="17" s="1"/>
  <c r="AC81" i="17" s="1"/>
  <c r="Q86" i="10" s="1"/>
  <c r="X73" i="17"/>
  <c r="AB73" i="17" s="1"/>
  <c r="AC73" i="17" s="1"/>
  <c r="Q78" i="10" s="1"/>
  <c r="X63" i="17"/>
  <c r="AB63" i="17" s="1"/>
  <c r="AC63" i="17" s="1"/>
  <c r="Q68" i="10" s="1"/>
  <c r="X78" i="17"/>
  <c r="AB78" i="17" s="1"/>
  <c r="AC78" i="17" s="1"/>
  <c r="Q83" i="10" s="1"/>
  <c r="X80" i="17"/>
  <c r="AB80" i="17" s="1"/>
  <c r="AC80" i="17" s="1"/>
  <c r="Q85" i="10" s="1"/>
  <c r="X76" i="17"/>
  <c r="AB76" i="17" s="1"/>
  <c r="AC76" i="17" s="1"/>
  <c r="Q81" i="10" s="1"/>
  <c r="X72" i="17"/>
  <c r="AB72" i="17" s="1"/>
  <c r="AC72" i="17" s="1"/>
  <c r="Q77" i="10" s="1"/>
  <c r="X74" i="17"/>
  <c r="AB74" i="17" s="1"/>
  <c r="AC74" i="17" s="1"/>
  <c r="Q79" i="10" s="1"/>
  <c r="X70" i="17"/>
  <c r="AB70" i="17" s="1"/>
  <c r="AC70" i="17" s="1"/>
  <c r="Q75" i="10" s="1"/>
  <c r="X65" i="17"/>
  <c r="AB65" i="17" s="1"/>
  <c r="AC65" i="17" s="1"/>
  <c r="Q70" i="10" s="1"/>
  <c r="X71" i="17"/>
  <c r="AB71" i="17" s="1"/>
  <c r="AC71" i="17" s="1"/>
  <c r="Q76" i="10" s="1"/>
  <c r="X62" i="17"/>
  <c r="AB62" i="17" s="1"/>
  <c r="AC62" i="17" s="1"/>
  <c r="Q67" i="10" s="1"/>
  <c r="X69" i="17"/>
  <c r="AB69" i="17" s="1"/>
  <c r="AC69" i="17" s="1"/>
  <c r="Q74" i="10" s="1"/>
  <c r="X77" i="17"/>
  <c r="AB77" i="17" s="1"/>
  <c r="AC77" i="17" s="1"/>
  <c r="Q82" i="10" s="1"/>
  <c r="X68" i="17"/>
  <c r="AB68" i="17" s="1"/>
  <c r="AC68" i="17" s="1"/>
  <c r="Q73" i="10" s="1"/>
  <c r="P65" i="17"/>
  <c r="P62" i="17"/>
  <c r="S66" i="17"/>
  <c r="S77" i="17"/>
  <c r="S75" i="17"/>
  <c r="S73" i="17"/>
  <c r="S72" i="17"/>
  <c r="S70" i="17"/>
  <c r="S68" i="17"/>
  <c r="E5" i="15"/>
  <c r="V77" i="17"/>
  <c r="V75" i="17"/>
  <c r="V73" i="17"/>
  <c r="V78" i="17"/>
  <c r="V76" i="17"/>
  <c r="V74" i="17"/>
  <c r="V70" i="17"/>
  <c r="V71" i="17"/>
  <c r="V79" i="17"/>
  <c r="V72" i="17"/>
  <c r="V69" i="17"/>
  <c r="V62" i="17"/>
  <c r="P71" i="10"/>
  <c r="V63" i="17"/>
  <c r="V80" i="17"/>
  <c r="V67" i="17"/>
  <c r="V64" i="17"/>
  <c r="V65" i="17"/>
  <c r="V68" i="17"/>
  <c r="V81" i="17"/>
  <c r="X66" i="17" l="1"/>
  <c r="AB66" i="17" s="1"/>
  <c r="AC66" i="17" s="1"/>
  <c r="Q71" i="10" s="1"/>
  <c r="V66" i="17"/>
  <c r="C66" i="10"/>
  <c r="B66" i="10"/>
  <c r="C65" i="10"/>
  <c r="B65" i="10"/>
  <c r="C64" i="10"/>
  <c r="B64" i="10"/>
  <c r="C63" i="10"/>
  <c r="B63" i="10"/>
  <c r="C62" i="10"/>
  <c r="B62" i="10"/>
  <c r="C61" i="10"/>
  <c r="B61" i="10"/>
  <c r="C60" i="10"/>
  <c r="B60" i="10"/>
  <c r="C59" i="10"/>
  <c r="B59" i="10"/>
  <c r="J53" i="17"/>
  <c r="C58" i="10"/>
  <c r="B58" i="10"/>
  <c r="C57" i="10"/>
  <c r="B57" i="10"/>
  <c r="C56" i="10"/>
  <c r="B56" i="10"/>
  <c r="C55" i="10"/>
  <c r="B55" i="10"/>
  <c r="C54" i="10"/>
  <c r="B54" i="10"/>
  <c r="C53" i="10"/>
  <c r="B53" i="10"/>
  <c r="C52" i="10"/>
  <c r="B52" i="10"/>
  <c r="C51" i="10"/>
  <c r="B51" i="10"/>
  <c r="C50" i="10"/>
  <c r="B50" i="10"/>
  <c r="C49" i="10"/>
  <c r="B49" i="10"/>
  <c r="C48" i="10"/>
  <c r="B48" i="10"/>
  <c r="C47" i="10"/>
  <c r="B47" i="10"/>
  <c r="C46" i="10"/>
  <c r="B46" i="10"/>
  <c r="C45" i="10"/>
  <c r="B45" i="10"/>
  <c r="C44" i="10"/>
  <c r="B44" i="10"/>
  <c r="C43" i="10"/>
  <c r="B43" i="10"/>
  <c r="C42" i="10"/>
  <c r="B42" i="10"/>
  <c r="C41" i="10"/>
  <c r="B41" i="10"/>
  <c r="C40" i="10"/>
  <c r="B40" i="10"/>
  <c r="C39" i="10"/>
  <c r="B39" i="10"/>
  <c r="C38" i="10"/>
  <c r="B38" i="10"/>
  <c r="C37" i="10"/>
  <c r="B37" i="10"/>
  <c r="C36" i="10"/>
  <c r="B36" i="10"/>
  <c r="C35" i="10"/>
  <c r="B35" i="10"/>
  <c r="C34" i="10"/>
  <c r="B34" i="10"/>
  <c r="C33" i="10"/>
  <c r="B33" i="10"/>
  <c r="C32" i="10"/>
  <c r="B32" i="10"/>
  <c r="K32" i="10" l="1"/>
  <c r="M27" i="17"/>
  <c r="G33" i="10"/>
  <c r="K28" i="17"/>
  <c r="O33" i="10"/>
  <c r="O28" i="17"/>
  <c r="G34" i="10"/>
  <c r="K29" i="17"/>
  <c r="K34" i="10"/>
  <c r="M29" i="17"/>
  <c r="K35" i="10"/>
  <c r="M30" i="17"/>
  <c r="K36" i="10"/>
  <c r="M31" i="17"/>
  <c r="K37" i="10"/>
  <c r="M32" i="17"/>
  <c r="E32" i="10"/>
  <c r="J27" i="17"/>
  <c r="I32" i="10"/>
  <c r="L27" i="17"/>
  <c r="M32" i="10"/>
  <c r="N27" i="17"/>
  <c r="E33" i="10"/>
  <c r="J28" i="17"/>
  <c r="I33" i="10"/>
  <c r="L28" i="17"/>
  <c r="M33" i="10"/>
  <c r="N28" i="17"/>
  <c r="E34" i="10"/>
  <c r="J29" i="17"/>
  <c r="I34" i="10"/>
  <c r="L29" i="17"/>
  <c r="M34" i="10"/>
  <c r="N29" i="17"/>
  <c r="E35" i="10"/>
  <c r="J30" i="17"/>
  <c r="I35" i="10"/>
  <c r="L30" i="17"/>
  <c r="M35" i="10"/>
  <c r="N30" i="17"/>
  <c r="E36" i="10"/>
  <c r="J31" i="17"/>
  <c r="I36" i="10"/>
  <c r="L31" i="17"/>
  <c r="M36" i="10"/>
  <c r="N31" i="17"/>
  <c r="E37" i="10"/>
  <c r="J32" i="17"/>
  <c r="I37" i="10"/>
  <c r="L32" i="17"/>
  <c r="M37" i="10"/>
  <c r="N32" i="17"/>
  <c r="E38" i="10"/>
  <c r="J33" i="17"/>
  <c r="I38" i="10"/>
  <c r="L33" i="17"/>
  <c r="M38" i="10"/>
  <c r="N33" i="17"/>
  <c r="E39" i="10"/>
  <c r="J34" i="17"/>
  <c r="I39" i="10"/>
  <c r="L34" i="17"/>
  <c r="M39" i="10"/>
  <c r="N34" i="17"/>
  <c r="E40" i="10"/>
  <c r="J35" i="17"/>
  <c r="I40" i="10"/>
  <c r="L35" i="17"/>
  <c r="M40" i="10"/>
  <c r="N35" i="17"/>
  <c r="E41" i="10"/>
  <c r="J36" i="17"/>
  <c r="I41" i="10"/>
  <c r="L36" i="17"/>
  <c r="M41" i="10"/>
  <c r="N36" i="17"/>
  <c r="E42" i="10"/>
  <c r="J37" i="17"/>
  <c r="I42" i="10"/>
  <c r="L37" i="17"/>
  <c r="M42" i="10"/>
  <c r="N37" i="17"/>
  <c r="E43" i="10"/>
  <c r="J38" i="17"/>
  <c r="I43" i="10"/>
  <c r="L38" i="17"/>
  <c r="M43" i="10"/>
  <c r="N38" i="17"/>
  <c r="E44" i="10"/>
  <c r="J39" i="17"/>
  <c r="I44" i="10"/>
  <c r="L39" i="17"/>
  <c r="M44" i="10"/>
  <c r="N39" i="17"/>
  <c r="E45" i="10"/>
  <c r="J40" i="17"/>
  <c r="I45" i="10"/>
  <c r="L40" i="17"/>
  <c r="M45" i="10"/>
  <c r="N40" i="17"/>
  <c r="E46" i="10"/>
  <c r="J41" i="17"/>
  <c r="I46" i="10"/>
  <c r="L41" i="17"/>
  <c r="M46" i="10"/>
  <c r="N41" i="17"/>
  <c r="E47" i="10"/>
  <c r="J42" i="17"/>
  <c r="I47" i="10"/>
  <c r="L42" i="17"/>
  <c r="M47" i="10"/>
  <c r="N42" i="17"/>
  <c r="E48" i="10"/>
  <c r="J43" i="17"/>
  <c r="I48" i="10"/>
  <c r="L43" i="17"/>
  <c r="M48" i="10"/>
  <c r="N43" i="17"/>
  <c r="E49" i="10"/>
  <c r="J44" i="17"/>
  <c r="I49" i="10"/>
  <c r="L44" i="17"/>
  <c r="M49" i="10"/>
  <c r="N44" i="17"/>
  <c r="E50" i="10"/>
  <c r="J45" i="17"/>
  <c r="I50" i="10"/>
  <c r="L45" i="17"/>
  <c r="M50" i="10"/>
  <c r="N45" i="17"/>
  <c r="E51" i="10"/>
  <c r="J46" i="17"/>
  <c r="I51" i="10"/>
  <c r="L46" i="17"/>
  <c r="M51" i="10"/>
  <c r="N46" i="17"/>
  <c r="E52" i="10"/>
  <c r="J47" i="17"/>
  <c r="I52" i="10"/>
  <c r="L47" i="17"/>
  <c r="M52" i="10"/>
  <c r="N47" i="17"/>
  <c r="E53" i="10"/>
  <c r="J48" i="17"/>
  <c r="I53" i="10"/>
  <c r="L48" i="17"/>
  <c r="M53" i="10"/>
  <c r="N48" i="17"/>
  <c r="E54" i="10"/>
  <c r="J49" i="17"/>
  <c r="I54" i="10"/>
  <c r="L49" i="17"/>
  <c r="M54" i="10"/>
  <c r="N49" i="17"/>
  <c r="E55" i="10"/>
  <c r="J50" i="17"/>
  <c r="I55" i="10"/>
  <c r="L50" i="17"/>
  <c r="M55" i="10"/>
  <c r="N50" i="17"/>
  <c r="E56" i="10"/>
  <c r="J51" i="17"/>
  <c r="I56" i="10"/>
  <c r="L51" i="17"/>
  <c r="M56" i="10"/>
  <c r="N51" i="17"/>
  <c r="E57" i="10"/>
  <c r="J52" i="17"/>
  <c r="I57" i="10"/>
  <c r="L52" i="17"/>
  <c r="M57" i="10"/>
  <c r="N52" i="17"/>
  <c r="I58" i="10"/>
  <c r="L53" i="17"/>
  <c r="M58" i="10"/>
  <c r="N53" i="17"/>
  <c r="E59" i="10"/>
  <c r="J54" i="17"/>
  <c r="I59" i="10"/>
  <c r="L54" i="17"/>
  <c r="M59" i="10"/>
  <c r="N54" i="17"/>
  <c r="E60" i="10"/>
  <c r="J55" i="17"/>
  <c r="I60" i="10"/>
  <c r="L55" i="17"/>
  <c r="M60" i="10"/>
  <c r="N55" i="17"/>
  <c r="E61" i="10"/>
  <c r="J56" i="17"/>
  <c r="I61" i="10"/>
  <c r="L56" i="17"/>
  <c r="M61" i="10"/>
  <c r="N56" i="17"/>
  <c r="E62" i="10"/>
  <c r="J57" i="17"/>
  <c r="I62" i="10"/>
  <c r="L57" i="17"/>
  <c r="M62" i="10"/>
  <c r="N57" i="17"/>
  <c r="E63" i="10"/>
  <c r="J58" i="17"/>
  <c r="I63" i="10"/>
  <c r="L58" i="17"/>
  <c r="M63" i="10"/>
  <c r="N58" i="17"/>
  <c r="E64" i="10"/>
  <c r="J59" i="17"/>
  <c r="I64" i="10"/>
  <c r="L59" i="17"/>
  <c r="M64" i="10"/>
  <c r="N59" i="17"/>
  <c r="E65" i="10"/>
  <c r="J60" i="17"/>
  <c r="I65" i="10"/>
  <c r="L60" i="17"/>
  <c r="M65" i="10"/>
  <c r="N60" i="17"/>
  <c r="E66" i="10"/>
  <c r="J61" i="17"/>
  <c r="I66" i="10"/>
  <c r="L61" i="17"/>
  <c r="M66" i="10"/>
  <c r="N61" i="17"/>
  <c r="G32" i="10"/>
  <c r="K27" i="17"/>
  <c r="O32" i="10"/>
  <c r="O27" i="17"/>
  <c r="K33" i="10"/>
  <c r="M28" i="17"/>
  <c r="O34" i="10"/>
  <c r="O29" i="17"/>
  <c r="G35" i="10"/>
  <c r="K30" i="17"/>
  <c r="O35" i="10"/>
  <c r="O30" i="17"/>
  <c r="G36" i="10"/>
  <c r="K31" i="17"/>
  <c r="O36" i="10"/>
  <c r="O31" i="17"/>
  <c r="G37" i="10"/>
  <c r="K32" i="17"/>
  <c r="O37" i="10"/>
  <c r="O32" i="17"/>
  <c r="G38" i="10"/>
  <c r="K33" i="17"/>
  <c r="K38" i="10"/>
  <c r="M33" i="17"/>
  <c r="O38" i="10"/>
  <c r="O33" i="17"/>
  <c r="G39" i="10"/>
  <c r="K34" i="17"/>
  <c r="K39" i="10"/>
  <c r="M34" i="17"/>
  <c r="O39" i="10"/>
  <c r="O34" i="17"/>
  <c r="G40" i="10"/>
  <c r="K35" i="17"/>
  <c r="K40" i="10"/>
  <c r="M35" i="17"/>
  <c r="O40" i="10"/>
  <c r="O35" i="17"/>
  <c r="G41" i="10"/>
  <c r="K36" i="17"/>
  <c r="K41" i="10"/>
  <c r="M36" i="17"/>
  <c r="O41" i="10"/>
  <c r="O36" i="17"/>
  <c r="G42" i="10"/>
  <c r="K37" i="17"/>
  <c r="K42" i="10"/>
  <c r="M37" i="17"/>
  <c r="O42" i="10"/>
  <c r="O37" i="17"/>
  <c r="G43" i="10"/>
  <c r="K38" i="17"/>
  <c r="K43" i="10"/>
  <c r="M38" i="17"/>
  <c r="O43" i="10"/>
  <c r="O38" i="17"/>
  <c r="G44" i="10"/>
  <c r="K39" i="17"/>
  <c r="K44" i="10"/>
  <c r="M39" i="17"/>
  <c r="O44" i="10"/>
  <c r="O39" i="17"/>
  <c r="G45" i="10"/>
  <c r="K40" i="17"/>
  <c r="K45" i="10"/>
  <c r="M40" i="17"/>
  <c r="O45" i="10"/>
  <c r="O40" i="17"/>
  <c r="G46" i="10"/>
  <c r="K41" i="17"/>
  <c r="K46" i="10"/>
  <c r="M41" i="17"/>
  <c r="O46" i="10"/>
  <c r="O41" i="17"/>
  <c r="G47" i="10"/>
  <c r="K42" i="17"/>
  <c r="K47" i="10"/>
  <c r="M42" i="17"/>
  <c r="O47" i="10"/>
  <c r="O42" i="17"/>
  <c r="G48" i="10"/>
  <c r="K43" i="17"/>
  <c r="K48" i="10"/>
  <c r="M43" i="17"/>
  <c r="O48" i="10"/>
  <c r="O43" i="17"/>
  <c r="G49" i="10"/>
  <c r="K44" i="17"/>
  <c r="K49" i="10"/>
  <c r="M44" i="17"/>
  <c r="O49" i="10"/>
  <c r="O44" i="17"/>
  <c r="G50" i="10"/>
  <c r="K45" i="17"/>
  <c r="K50" i="10"/>
  <c r="M45" i="17"/>
  <c r="O50" i="10"/>
  <c r="O45" i="17"/>
  <c r="G51" i="10"/>
  <c r="K46" i="17"/>
  <c r="K51" i="10"/>
  <c r="M46" i="17"/>
  <c r="O51" i="10"/>
  <c r="O46" i="17"/>
  <c r="G52" i="10"/>
  <c r="K47" i="17"/>
  <c r="K52" i="10"/>
  <c r="M47" i="17"/>
  <c r="O52" i="10"/>
  <c r="O47" i="17"/>
  <c r="G53" i="10"/>
  <c r="K48" i="17"/>
  <c r="K53" i="10"/>
  <c r="M48" i="17"/>
  <c r="O53" i="10"/>
  <c r="O48" i="17"/>
  <c r="G54" i="10"/>
  <c r="K49" i="17"/>
  <c r="K54" i="10"/>
  <c r="M49" i="17"/>
  <c r="O54" i="10"/>
  <c r="O49" i="17"/>
  <c r="G55" i="10"/>
  <c r="K50" i="17"/>
  <c r="K55" i="10"/>
  <c r="M50" i="17"/>
  <c r="O55" i="10"/>
  <c r="O50" i="17"/>
  <c r="G56" i="10"/>
  <c r="K51" i="17"/>
  <c r="K56" i="10"/>
  <c r="M51" i="17"/>
  <c r="O56" i="10"/>
  <c r="O51" i="17"/>
  <c r="G57" i="10"/>
  <c r="K52" i="17"/>
  <c r="K57" i="10"/>
  <c r="M52" i="17"/>
  <c r="O57" i="10"/>
  <c r="O52" i="17"/>
  <c r="G58" i="10"/>
  <c r="K53" i="17"/>
  <c r="K58" i="10"/>
  <c r="M53" i="17"/>
  <c r="O58" i="10"/>
  <c r="O53" i="17"/>
  <c r="G59" i="10"/>
  <c r="K54" i="17"/>
  <c r="K59" i="10"/>
  <c r="M54" i="17"/>
  <c r="O59" i="10"/>
  <c r="O54" i="17"/>
  <c r="G60" i="10"/>
  <c r="K55" i="17"/>
  <c r="K60" i="10"/>
  <c r="M55" i="17"/>
  <c r="O60" i="10"/>
  <c r="O55" i="17"/>
  <c r="G61" i="10"/>
  <c r="K56" i="17"/>
  <c r="K61" i="10"/>
  <c r="M56" i="17"/>
  <c r="O61" i="10"/>
  <c r="O56" i="17"/>
  <c r="G62" i="10"/>
  <c r="K57" i="17"/>
  <c r="K62" i="10"/>
  <c r="M57" i="17"/>
  <c r="O62" i="10"/>
  <c r="O57" i="17"/>
  <c r="G63" i="10"/>
  <c r="K58" i="17"/>
  <c r="K63" i="10"/>
  <c r="M58" i="17"/>
  <c r="O63" i="10"/>
  <c r="O58" i="17"/>
  <c r="G64" i="10"/>
  <c r="K59" i="17"/>
  <c r="K64" i="10"/>
  <c r="M59" i="17"/>
  <c r="O64" i="10"/>
  <c r="O59" i="17"/>
  <c r="G65" i="10"/>
  <c r="K60" i="17"/>
  <c r="K65" i="10"/>
  <c r="M60" i="17"/>
  <c r="O65" i="10"/>
  <c r="O60" i="17"/>
  <c r="G66" i="10"/>
  <c r="K61" i="17"/>
  <c r="K66" i="10"/>
  <c r="M61" i="17"/>
  <c r="O66" i="10"/>
  <c r="O61" i="17"/>
  <c r="E58" i="10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C3" i="17"/>
  <c r="C2" i="17"/>
  <c r="B26" i="17"/>
  <c r="G26" i="17" s="1"/>
  <c r="B25" i="17"/>
  <c r="I25" i="17" s="1"/>
  <c r="B24" i="17"/>
  <c r="G24" i="17" s="1"/>
  <c r="B23" i="17"/>
  <c r="I23" i="17" s="1"/>
  <c r="B22" i="17"/>
  <c r="G22" i="17" s="1"/>
  <c r="B21" i="17"/>
  <c r="I21" i="17" s="1"/>
  <c r="B20" i="17"/>
  <c r="G20" i="17" s="1"/>
  <c r="B19" i="17"/>
  <c r="I19" i="17" s="1"/>
  <c r="B18" i="17"/>
  <c r="G18" i="17" s="1"/>
  <c r="B17" i="17"/>
  <c r="I17" i="17" s="1"/>
  <c r="B16" i="17"/>
  <c r="G16" i="17" s="1"/>
  <c r="B15" i="17"/>
  <c r="H15" i="17" s="1"/>
  <c r="B14" i="17"/>
  <c r="G14" i="17" s="1"/>
  <c r="B13" i="17"/>
  <c r="H13" i="17" s="1"/>
  <c r="B12" i="17"/>
  <c r="G12" i="17" s="1"/>
  <c r="B11" i="17"/>
  <c r="H11" i="17" s="1"/>
  <c r="B10" i="17"/>
  <c r="G10" i="17" s="1"/>
  <c r="B9" i="17"/>
  <c r="H9" i="17" s="1"/>
  <c r="B8" i="17"/>
  <c r="G8" i="17" s="1"/>
  <c r="B7" i="17"/>
  <c r="H7" i="17" s="1"/>
  <c r="B6" i="17"/>
  <c r="G6" i="17" s="1"/>
  <c r="B5" i="17"/>
  <c r="H5" i="17" s="1"/>
  <c r="B4" i="17"/>
  <c r="G4" i="17" s="1"/>
  <c r="B3" i="17"/>
  <c r="H3" i="17" s="1"/>
  <c r="B2" i="17"/>
  <c r="G2" i="17" s="1"/>
  <c r="G25" i="17"/>
  <c r="E25" i="17"/>
  <c r="D24" i="17"/>
  <c r="D14" i="17" l="1"/>
  <c r="D22" i="17"/>
  <c r="D20" i="17"/>
  <c r="D16" i="17"/>
  <c r="D8" i="17"/>
  <c r="D26" i="17"/>
  <c r="D18" i="17"/>
  <c r="D12" i="17"/>
  <c r="D10" i="17"/>
  <c r="F21" i="17"/>
  <c r="E19" i="17"/>
  <c r="F13" i="17"/>
  <c r="G17" i="17"/>
  <c r="D5" i="17"/>
  <c r="D9" i="17"/>
  <c r="D11" i="17"/>
  <c r="D13" i="17"/>
  <c r="D15" i="17"/>
  <c r="D17" i="17"/>
  <c r="D19" i="17"/>
  <c r="D21" i="17"/>
  <c r="D23" i="17"/>
  <c r="D25" i="17"/>
  <c r="E7" i="17"/>
  <c r="E21" i="17"/>
  <c r="F9" i="17"/>
  <c r="F17" i="17"/>
  <c r="F25" i="17"/>
  <c r="G21" i="17"/>
  <c r="P34" i="10"/>
  <c r="P42" i="10"/>
  <c r="P35" i="10"/>
  <c r="E23" i="17"/>
  <c r="E15" i="17"/>
  <c r="E11" i="17"/>
  <c r="P32" i="10"/>
  <c r="F5" i="17"/>
  <c r="G13" i="17"/>
  <c r="P43" i="10"/>
  <c r="P61" i="10"/>
  <c r="P51" i="10"/>
  <c r="P50" i="10"/>
  <c r="P39" i="10"/>
  <c r="P38" i="10"/>
  <c r="P62" i="10"/>
  <c r="P33" i="10"/>
  <c r="P66" i="10"/>
  <c r="P63" i="10"/>
  <c r="P60" i="10"/>
  <c r="P59" i="10"/>
  <c r="P57" i="10"/>
  <c r="P56" i="10"/>
  <c r="P55" i="10"/>
  <c r="P54" i="10"/>
  <c r="P53" i="10"/>
  <c r="P52" i="10"/>
  <c r="P49" i="10"/>
  <c r="P48" i="10"/>
  <c r="P47" i="10"/>
  <c r="P46" i="10"/>
  <c r="P45" i="10"/>
  <c r="P44" i="10"/>
  <c r="P41" i="10"/>
  <c r="P40" i="10"/>
  <c r="P37" i="10"/>
  <c r="P36" i="10"/>
  <c r="P65" i="10"/>
  <c r="P64" i="10"/>
  <c r="P58" i="10"/>
  <c r="T52" i="17"/>
  <c r="R52" i="17"/>
  <c r="P52" i="17"/>
  <c r="T51" i="17"/>
  <c r="R51" i="17"/>
  <c r="P51" i="17"/>
  <c r="T50" i="17"/>
  <c r="R50" i="17"/>
  <c r="P50" i="17"/>
  <c r="T49" i="17"/>
  <c r="R49" i="17"/>
  <c r="P49" i="17"/>
  <c r="T48" i="17"/>
  <c r="R48" i="17"/>
  <c r="P48" i="17"/>
  <c r="T47" i="17"/>
  <c r="R47" i="17"/>
  <c r="P47" i="17"/>
  <c r="T46" i="17"/>
  <c r="R46" i="17"/>
  <c r="P46" i="17"/>
  <c r="T45" i="17"/>
  <c r="R45" i="17"/>
  <c r="P45" i="17"/>
  <c r="T44" i="17"/>
  <c r="R44" i="17"/>
  <c r="P44" i="17"/>
  <c r="T43" i="17"/>
  <c r="R43" i="17"/>
  <c r="P43" i="17"/>
  <c r="T42" i="17"/>
  <c r="R42" i="17"/>
  <c r="P42" i="17"/>
  <c r="T41" i="17"/>
  <c r="R41" i="17"/>
  <c r="P41" i="17"/>
  <c r="T40" i="17"/>
  <c r="R40" i="17"/>
  <c r="P40" i="17"/>
  <c r="T39" i="17"/>
  <c r="R39" i="17"/>
  <c r="P39" i="17"/>
  <c r="T38" i="17"/>
  <c r="R38" i="17"/>
  <c r="D7" i="17"/>
  <c r="E5" i="17"/>
  <c r="E9" i="17"/>
  <c r="E13" i="17"/>
  <c r="E17" i="17"/>
  <c r="F7" i="17"/>
  <c r="F11" i="17"/>
  <c r="F15" i="17"/>
  <c r="F19" i="17"/>
  <c r="F23" i="17"/>
  <c r="G5" i="17"/>
  <c r="G15" i="17"/>
  <c r="G19" i="17"/>
  <c r="G23" i="17"/>
  <c r="P38" i="17"/>
  <c r="T37" i="17"/>
  <c r="R37" i="17"/>
  <c r="P37" i="17"/>
  <c r="T36" i="17"/>
  <c r="R36" i="17"/>
  <c r="P36" i="17"/>
  <c r="T35" i="17"/>
  <c r="R35" i="17"/>
  <c r="P35" i="17"/>
  <c r="T34" i="17"/>
  <c r="R34" i="17"/>
  <c r="P34" i="17"/>
  <c r="T33" i="17"/>
  <c r="R33" i="17"/>
  <c r="P33" i="17"/>
  <c r="T32" i="17"/>
  <c r="R32" i="17"/>
  <c r="P32" i="17"/>
  <c r="T31" i="17"/>
  <c r="R31" i="17"/>
  <c r="P31" i="17"/>
  <c r="T30" i="17"/>
  <c r="R30" i="17"/>
  <c r="P30" i="17"/>
  <c r="T29" i="17"/>
  <c r="R29" i="17"/>
  <c r="P29" i="17"/>
  <c r="T28" i="17"/>
  <c r="R28" i="17"/>
  <c r="P28" i="17"/>
  <c r="T27" i="17"/>
  <c r="R27" i="17"/>
  <c r="P27" i="17"/>
  <c r="S32" i="17"/>
  <c r="S31" i="17"/>
  <c r="S30" i="17"/>
  <c r="S29" i="17"/>
  <c r="Q29" i="17"/>
  <c r="U28" i="17"/>
  <c r="Q28" i="17"/>
  <c r="S27" i="17"/>
  <c r="D6" i="17"/>
  <c r="U61" i="17"/>
  <c r="S61" i="17"/>
  <c r="Q61" i="17"/>
  <c r="U60" i="17"/>
  <c r="S60" i="17"/>
  <c r="Q60" i="17"/>
  <c r="U59" i="17"/>
  <c r="S59" i="17"/>
  <c r="Q59" i="17"/>
  <c r="U58" i="17"/>
  <c r="S58" i="17"/>
  <c r="Q58" i="17"/>
  <c r="U57" i="17"/>
  <c r="S57" i="17"/>
  <c r="Q57" i="17"/>
  <c r="U56" i="17"/>
  <c r="S56" i="17"/>
  <c r="Q56" i="17"/>
  <c r="U55" i="17"/>
  <c r="S55" i="17"/>
  <c r="Q55" i="17"/>
  <c r="U54" i="17"/>
  <c r="S54" i="17"/>
  <c r="Q54" i="17"/>
  <c r="U53" i="17"/>
  <c r="S53" i="17"/>
  <c r="Q53" i="17"/>
  <c r="U52" i="17"/>
  <c r="S52" i="17"/>
  <c r="Q52" i="17"/>
  <c r="U51" i="17"/>
  <c r="S51" i="17"/>
  <c r="Q51" i="17"/>
  <c r="U50" i="17"/>
  <c r="S50" i="17"/>
  <c r="Q50" i="17"/>
  <c r="U49" i="17"/>
  <c r="S49" i="17"/>
  <c r="Q49" i="17"/>
  <c r="U48" i="17"/>
  <c r="S48" i="17"/>
  <c r="Q48" i="17"/>
  <c r="U47" i="17"/>
  <c r="S47" i="17"/>
  <c r="Q47" i="17"/>
  <c r="U46" i="17"/>
  <c r="S46" i="17"/>
  <c r="Q46" i="17"/>
  <c r="U45" i="17"/>
  <c r="S45" i="17"/>
  <c r="Q45" i="17"/>
  <c r="U44" i="17"/>
  <c r="S44" i="17"/>
  <c r="Q44" i="17"/>
  <c r="U43" i="17"/>
  <c r="S43" i="17"/>
  <c r="Q43" i="17"/>
  <c r="U42" i="17"/>
  <c r="S42" i="17"/>
  <c r="Q42" i="17"/>
  <c r="U41" i="17"/>
  <c r="S41" i="17"/>
  <c r="Q41" i="17"/>
  <c r="U40" i="17"/>
  <c r="S40" i="17"/>
  <c r="Q40" i="17"/>
  <c r="U39" i="17"/>
  <c r="S39" i="17"/>
  <c r="Q39" i="17"/>
  <c r="U38" i="17"/>
  <c r="S38" i="17"/>
  <c r="Q38" i="17"/>
  <c r="U37" i="17"/>
  <c r="S37" i="17"/>
  <c r="Q37" i="17"/>
  <c r="U36" i="17"/>
  <c r="S36" i="17"/>
  <c r="Q36" i="17"/>
  <c r="U35" i="17"/>
  <c r="S35" i="17"/>
  <c r="Q35" i="17"/>
  <c r="U34" i="17"/>
  <c r="S34" i="17"/>
  <c r="Q34" i="17"/>
  <c r="U33" i="17"/>
  <c r="S33" i="17"/>
  <c r="Q33" i="17"/>
  <c r="U32" i="17"/>
  <c r="Q32" i="17"/>
  <c r="U31" i="17"/>
  <c r="Q31" i="17"/>
  <c r="U30" i="17"/>
  <c r="Q30" i="17"/>
  <c r="U29" i="17"/>
  <c r="S28" i="17"/>
  <c r="U27" i="17"/>
  <c r="Q27" i="17"/>
  <c r="T61" i="17"/>
  <c r="R61" i="17"/>
  <c r="P61" i="17"/>
  <c r="T60" i="17"/>
  <c r="R60" i="17"/>
  <c r="P60" i="17"/>
  <c r="T59" i="17"/>
  <c r="R59" i="17"/>
  <c r="P59" i="17"/>
  <c r="T58" i="17"/>
  <c r="R58" i="17"/>
  <c r="P58" i="17"/>
  <c r="T57" i="17"/>
  <c r="R57" i="17"/>
  <c r="P57" i="17"/>
  <c r="T56" i="17"/>
  <c r="R56" i="17"/>
  <c r="P56" i="17"/>
  <c r="T55" i="17"/>
  <c r="R55" i="17"/>
  <c r="P55" i="17"/>
  <c r="T54" i="17"/>
  <c r="R54" i="17"/>
  <c r="P54" i="17"/>
  <c r="T53" i="17"/>
  <c r="R53" i="17"/>
  <c r="P53" i="17"/>
  <c r="G9" i="17"/>
  <c r="G7" i="17"/>
  <c r="G11" i="17"/>
  <c r="E2" i="17"/>
  <c r="E6" i="17"/>
  <c r="E8" i="17"/>
  <c r="E10" i="17"/>
  <c r="E12" i="17"/>
  <c r="E14" i="17"/>
  <c r="E16" i="17"/>
  <c r="E18" i="17"/>
  <c r="E20" i="17"/>
  <c r="E22" i="17"/>
  <c r="E24" i="17"/>
  <c r="E26" i="17"/>
  <c r="H2" i="17"/>
  <c r="H6" i="17"/>
  <c r="H8" i="17"/>
  <c r="H10" i="17"/>
  <c r="H12" i="17"/>
  <c r="H14" i="17"/>
  <c r="H16" i="17"/>
  <c r="H18" i="17"/>
  <c r="H20" i="17"/>
  <c r="H22" i="17"/>
  <c r="H24" i="17"/>
  <c r="H26" i="17"/>
  <c r="I5" i="17"/>
  <c r="I7" i="17"/>
  <c r="I9" i="17"/>
  <c r="I11" i="17"/>
  <c r="I13" i="17"/>
  <c r="I15" i="17"/>
  <c r="I18" i="17"/>
  <c r="I22" i="17"/>
  <c r="I26" i="17"/>
  <c r="F2" i="17"/>
  <c r="H17" i="17"/>
  <c r="H19" i="17"/>
  <c r="H21" i="17"/>
  <c r="H23" i="17"/>
  <c r="H25" i="17"/>
  <c r="I2" i="17"/>
  <c r="I6" i="17"/>
  <c r="I8" i="17"/>
  <c r="I10" i="17"/>
  <c r="I12" i="17"/>
  <c r="I14" i="17"/>
  <c r="I16" i="17"/>
  <c r="I20" i="17"/>
  <c r="I24" i="17"/>
  <c r="D4" i="17"/>
  <c r="E4" i="17"/>
  <c r="H4" i="17"/>
  <c r="I4" i="17"/>
  <c r="D3" i="17"/>
  <c r="F3" i="17"/>
  <c r="G3" i="17"/>
  <c r="I3" i="17"/>
  <c r="E3" i="17"/>
  <c r="F4" i="17"/>
  <c r="F6" i="17"/>
  <c r="F8" i="17"/>
  <c r="F10" i="17"/>
  <c r="F12" i="17"/>
  <c r="F14" i="17"/>
  <c r="F16" i="17"/>
  <c r="F18" i="17"/>
  <c r="F20" i="17"/>
  <c r="F22" i="17"/>
  <c r="F24" i="17"/>
  <c r="F26" i="17"/>
  <c r="D2" i="17"/>
  <c r="X60" i="17" l="1"/>
  <c r="AB60" i="17" s="1"/>
  <c r="AC60" i="17" s="1"/>
  <c r="Q65" i="10" s="1"/>
  <c r="X42" i="17"/>
  <c r="AB42" i="17" s="1"/>
  <c r="AC42" i="17" s="1"/>
  <c r="Q47" i="10" s="1"/>
  <c r="X52" i="17"/>
  <c r="AB52" i="17" s="1"/>
  <c r="AC52" i="17" s="1"/>
  <c r="Q57" i="10" s="1"/>
  <c r="X34" i="17"/>
  <c r="AB34" i="17" s="1"/>
  <c r="AC34" i="17" s="1"/>
  <c r="Q39" i="10" s="1"/>
  <c r="X31" i="17"/>
  <c r="AB31" i="17" s="1"/>
  <c r="AC31" i="17" s="1"/>
  <c r="Q36" i="10" s="1"/>
  <c r="X43" i="17"/>
  <c r="AB43" i="17" s="1"/>
  <c r="AC43" i="17" s="1"/>
  <c r="Q48" i="10" s="1"/>
  <c r="X54" i="17"/>
  <c r="AB54" i="17" s="1"/>
  <c r="AC54" i="17" s="1"/>
  <c r="Q59" i="10" s="1"/>
  <c r="X45" i="17"/>
  <c r="AB45" i="17" s="1"/>
  <c r="AC45" i="17" s="1"/>
  <c r="Q50" i="10" s="1"/>
  <c r="X32" i="17"/>
  <c r="AB32" i="17" s="1"/>
  <c r="AC32" i="17" s="1"/>
  <c r="Q37" i="10" s="1"/>
  <c r="X44" i="17"/>
  <c r="AB44" i="17" s="1"/>
  <c r="AC44" i="17" s="1"/>
  <c r="Q49" i="10" s="1"/>
  <c r="X55" i="17"/>
  <c r="AB55" i="17" s="1"/>
  <c r="AC55" i="17" s="1"/>
  <c r="Q60" i="10" s="1"/>
  <c r="X46" i="17"/>
  <c r="AB46" i="17" s="1"/>
  <c r="AC46" i="17" s="1"/>
  <c r="Q51" i="10" s="1"/>
  <c r="X35" i="17"/>
  <c r="AB35" i="17" s="1"/>
  <c r="AC35" i="17" s="1"/>
  <c r="Q40" i="10" s="1"/>
  <c r="X47" i="17"/>
  <c r="AB47" i="17" s="1"/>
  <c r="AC47" i="17" s="1"/>
  <c r="Q52" i="10" s="1"/>
  <c r="X58" i="17"/>
  <c r="AB58" i="17" s="1"/>
  <c r="AC58" i="17" s="1"/>
  <c r="Q63" i="10" s="1"/>
  <c r="X56" i="17"/>
  <c r="AB56" i="17" s="1"/>
  <c r="AC56" i="17" s="1"/>
  <c r="Q61" i="10" s="1"/>
  <c r="X30" i="17"/>
  <c r="AB30" i="17" s="1"/>
  <c r="AC30" i="17" s="1"/>
  <c r="Q35" i="10" s="1"/>
  <c r="X36" i="17"/>
  <c r="AB36" i="17" s="1"/>
  <c r="AC36" i="17" s="1"/>
  <c r="Q41" i="10" s="1"/>
  <c r="X48" i="17"/>
  <c r="AB48" i="17" s="1"/>
  <c r="AC48" i="17" s="1"/>
  <c r="Q53" i="10" s="1"/>
  <c r="X61" i="17"/>
  <c r="AB61" i="17" s="1"/>
  <c r="AC61" i="17" s="1"/>
  <c r="Q66" i="10" s="1"/>
  <c r="X38" i="17"/>
  <c r="AB38" i="17" s="1"/>
  <c r="AC38" i="17" s="1"/>
  <c r="Q43" i="10" s="1"/>
  <c r="X37" i="17"/>
  <c r="AB37" i="17" s="1"/>
  <c r="AC37" i="17" s="1"/>
  <c r="Q42" i="10" s="1"/>
  <c r="X39" i="17"/>
  <c r="AB39" i="17" s="1"/>
  <c r="AC39" i="17" s="1"/>
  <c r="Q44" i="10" s="1"/>
  <c r="X49" i="17"/>
  <c r="AB49" i="17" s="1"/>
  <c r="AC49" i="17" s="1"/>
  <c r="Q54" i="10" s="1"/>
  <c r="X28" i="17"/>
  <c r="AB28" i="17" s="1"/>
  <c r="AC28" i="17" s="1"/>
  <c r="Q33" i="10" s="1"/>
  <c r="X29" i="17"/>
  <c r="AB29" i="17" s="1"/>
  <c r="AC29" i="17" s="1"/>
  <c r="Q34" i="10" s="1"/>
  <c r="X53" i="17"/>
  <c r="AB53" i="17" s="1"/>
  <c r="AC53" i="17" s="1"/>
  <c r="Q58" i="10" s="1"/>
  <c r="X40" i="17"/>
  <c r="AB40" i="17" s="1"/>
  <c r="AC40" i="17" s="1"/>
  <c r="Q45" i="10" s="1"/>
  <c r="X50" i="17"/>
  <c r="AB50" i="17" s="1"/>
  <c r="AC50" i="17" s="1"/>
  <c r="Q55" i="10" s="1"/>
  <c r="X57" i="17"/>
  <c r="AB57" i="17" s="1"/>
  <c r="AC57" i="17" s="1"/>
  <c r="Q62" i="10" s="1"/>
  <c r="X59" i="17"/>
  <c r="AB59" i="17" s="1"/>
  <c r="AC59" i="17" s="1"/>
  <c r="Q64" i="10" s="1"/>
  <c r="X41" i="17"/>
  <c r="AB41" i="17" s="1"/>
  <c r="AC41" i="17" s="1"/>
  <c r="Q46" i="10" s="1"/>
  <c r="X51" i="17"/>
  <c r="AB51" i="17" s="1"/>
  <c r="AC51" i="17" s="1"/>
  <c r="Q56" i="10" s="1"/>
  <c r="X33" i="17"/>
  <c r="AB33" i="17" s="1"/>
  <c r="AC33" i="17" s="1"/>
  <c r="Q38" i="10" s="1"/>
  <c r="X27" i="17"/>
  <c r="AB27" i="17" s="1"/>
  <c r="AC27" i="17" s="1"/>
  <c r="Q32" i="10" s="1"/>
  <c r="V57" i="17"/>
  <c r="V59" i="17"/>
  <c r="V61" i="17"/>
  <c r="V60" i="17"/>
  <c r="V58" i="17"/>
  <c r="V49" i="17"/>
  <c r="V53" i="17"/>
  <c r="V50" i="17"/>
  <c r="V54" i="17"/>
  <c r="V38" i="17"/>
  <c r="V41" i="17"/>
  <c r="V39" i="17"/>
  <c r="V42" i="17"/>
  <c r="V34" i="17"/>
  <c r="V27" i="17"/>
  <c r="V29" i="17"/>
  <c r="V31" i="17"/>
  <c r="V30" i="17"/>
  <c r="V45" i="17"/>
  <c r="V43" i="17"/>
  <c r="V33" i="17"/>
  <c r="V28" i="17"/>
  <c r="V37" i="17"/>
  <c r="V47" i="17"/>
  <c r="V35" i="17"/>
  <c r="V56" i="17"/>
  <c r="V51" i="17"/>
  <c r="V48" i="17"/>
  <c r="V46" i="17"/>
  <c r="V32" i="17"/>
  <c r="V40" i="17"/>
  <c r="V36" i="17"/>
  <c r="V44" i="17"/>
  <c r="V55" i="17"/>
  <c r="V52" i="17"/>
  <c r="C31" i="10"/>
  <c r="B31" i="10"/>
  <c r="C30" i="10"/>
  <c r="B30" i="10"/>
  <c r="C29" i="10"/>
  <c r="B29" i="10"/>
  <c r="C28" i="10"/>
  <c r="B28" i="10"/>
  <c r="C27" i="10"/>
  <c r="B27" i="10"/>
  <c r="C12" i="10"/>
  <c r="C11" i="10"/>
  <c r="C10" i="10"/>
  <c r="C9" i="10"/>
  <c r="C8" i="10"/>
  <c r="C7" i="10"/>
  <c r="B7" i="10"/>
  <c r="O26" i="17" l="1"/>
  <c r="O25" i="17"/>
  <c r="O24" i="17"/>
  <c r="O23" i="17"/>
  <c r="O22" i="17"/>
  <c r="O21" i="17"/>
  <c r="O20" i="17"/>
  <c r="O19" i="17"/>
  <c r="O18" i="17"/>
  <c r="O17" i="17"/>
  <c r="O16" i="17"/>
  <c r="O15" i="17"/>
  <c r="O14" i="17"/>
  <c r="O12" i="17"/>
  <c r="O10" i="17"/>
  <c r="O9" i="17"/>
  <c r="O8" i="17"/>
  <c r="O7" i="17"/>
  <c r="O6" i="17"/>
  <c r="O5" i="17"/>
  <c r="O4" i="17"/>
  <c r="O2" i="17"/>
  <c r="N26" i="17"/>
  <c r="N25" i="17"/>
  <c r="N24" i="17"/>
  <c r="N23" i="17"/>
  <c r="N22" i="17"/>
  <c r="N21" i="17"/>
  <c r="N20" i="17"/>
  <c r="N19" i="17"/>
  <c r="N18" i="17"/>
  <c r="N16" i="17"/>
  <c r="N14" i="17"/>
  <c r="N12" i="17"/>
  <c r="N10" i="17"/>
  <c r="N8" i="17"/>
  <c r="N6" i="17"/>
  <c r="N4" i="17"/>
  <c r="N2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L26" i="17"/>
  <c r="L24" i="17"/>
  <c r="L22" i="17"/>
  <c r="L20" i="17"/>
  <c r="L18" i="17"/>
  <c r="L16" i="17"/>
  <c r="L14" i="17"/>
  <c r="L10" i="17"/>
  <c r="L8" i="17"/>
  <c r="L6" i="17"/>
  <c r="L4" i="17"/>
  <c r="L2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1" i="17"/>
  <c r="K10" i="17"/>
  <c r="K9" i="17"/>
  <c r="K8" i="17"/>
  <c r="K7" i="17"/>
  <c r="K6" i="17"/>
  <c r="K5" i="17"/>
  <c r="K4" i="17"/>
  <c r="K2" i="17"/>
  <c r="J26" i="17"/>
  <c r="J24" i="17"/>
  <c r="J22" i="17"/>
  <c r="J21" i="17"/>
  <c r="J20" i="17"/>
  <c r="J18" i="17"/>
  <c r="J16" i="17"/>
  <c r="J14" i="17"/>
  <c r="J12" i="17"/>
  <c r="J10" i="17"/>
  <c r="J8" i="17"/>
  <c r="J6" i="17"/>
  <c r="J4" i="17"/>
  <c r="O31" i="10"/>
  <c r="O28" i="10"/>
  <c r="A12" i="15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U15" i="17" l="1"/>
  <c r="M30" i="10"/>
  <c r="O27" i="10"/>
  <c r="U22" i="17" s="1"/>
  <c r="O11" i="17"/>
  <c r="K12" i="17"/>
  <c r="K13" i="17"/>
  <c r="L12" i="17"/>
  <c r="K14" i="17"/>
  <c r="O13" i="17"/>
  <c r="M12" i="17"/>
  <c r="M11" i="17"/>
  <c r="M10" i="17"/>
  <c r="M8" i="17"/>
  <c r="M7" i="17"/>
  <c r="M9" i="17"/>
  <c r="M5" i="17"/>
  <c r="K29" i="10"/>
  <c r="S24" i="17" s="1"/>
  <c r="M6" i="17"/>
  <c r="M4" i="17"/>
  <c r="M2" i="17"/>
  <c r="M29" i="10"/>
  <c r="T24" i="17" s="1"/>
  <c r="O12" i="10"/>
  <c r="U7" i="17" s="1"/>
  <c r="Q11" i="17"/>
  <c r="M27" i="10"/>
  <c r="T22" i="17" s="1"/>
  <c r="T18" i="17"/>
  <c r="Q18" i="17"/>
  <c r="M31" i="10"/>
  <c r="T26" i="17" s="1"/>
  <c r="Q19" i="17"/>
  <c r="R10" i="17"/>
  <c r="S17" i="17"/>
  <c r="O30" i="10"/>
  <c r="U25" i="17" s="1"/>
  <c r="O10" i="10"/>
  <c r="U5" i="17" s="1"/>
  <c r="U18" i="17"/>
  <c r="U17" i="17"/>
  <c r="O11" i="10"/>
  <c r="U6" i="17" s="1"/>
  <c r="U21" i="17"/>
  <c r="J2" i="17"/>
  <c r="G27" i="10"/>
  <c r="Q22" i="17" s="1"/>
  <c r="K30" i="10"/>
  <c r="S25" i="17" s="1"/>
  <c r="M11" i="10"/>
  <c r="T6" i="17" s="1"/>
  <c r="R18" i="17"/>
  <c r="M13" i="10"/>
  <c r="T8" i="17" s="1"/>
  <c r="I31" i="10"/>
  <c r="R26" i="17" s="1"/>
  <c r="E27" i="10"/>
  <c r="P22" i="17" s="1"/>
  <c r="G31" i="10"/>
  <c r="Q26" i="17" s="1"/>
  <c r="K28" i="10"/>
  <c r="S23" i="17" s="1"/>
  <c r="R20" i="17"/>
  <c r="E31" i="10"/>
  <c r="P26" i="17" s="1"/>
  <c r="Q17" i="17"/>
  <c r="K9" i="10"/>
  <c r="P12" i="17"/>
  <c r="K12" i="10"/>
  <c r="T10" i="17"/>
  <c r="G10" i="10"/>
  <c r="S15" i="17"/>
  <c r="T14" i="17"/>
  <c r="G28" i="10"/>
  <c r="Q23" i="17" s="1"/>
  <c r="S13" i="17"/>
  <c r="T19" i="17"/>
  <c r="I27" i="10"/>
  <c r="R22" i="17" s="1"/>
  <c r="K10" i="10"/>
  <c r="U19" i="17"/>
  <c r="I11" i="10"/>
  <c r="R6" i="17" s="1"/>
  <c r="S16" i="17"/>
  <c r="P16" i="17"/>
  <c r="Q15" i="17"/>
  <c r="M28" i="10"/>
  <c r="T23" i="17" s="1"/>
  <c r="U10" i="17"/>
  <c r="T20" i="17"/>
  <c r="E29" i="10"/>
  <c r="P24" i="17" s="1"/>
  <c r="R14" i="17"/>
  <c r="K13" i="10"/>
  <c r="S20" i="17"/>
  <c r="T12" i="17"/>
  <c r="S21" i="17"/>
  <c r="T21" i="17"/>
  <c r="E11" i="10"/>
  <c r="P6" i="17" s="1"/>
  <c r="Q21" i="17"/>
  <c r="S19" i="17"/>
  <c r="G30" i="10"/>
  <c r="Q25" i="17" s="1"/>
  <c r="E13" i="10"/>
  <c r="P8" i="17" s="1"/>
  <c r="P10" i="17"/>
  <c r="G12" i="10"/>
  <c r="Q16" i="17"/>
  <c r="Q20" i="17"/>
  <c r="G29" i="10"/>
  <c r="Q24" i="17" s="1"/>
  <c r="I13" i="10"/>
  <c r="R8" i="17" s="1"/>
  <c r="R16" i="17"/>
  <c r="I29" i="10"/>
  <c r="K11" i="10"/>
  <c r="S14" i="17"/>
  <c r="S18" i="17"/>
  <c r="K27" i="10"/>
  <c r="S22" i="17" s="1"/>
  <c r="K31" i="10"/>
  <c r="S26" i="17" s="1"/>
  <c r="O9" i="10"/>
  <c r="U4" i="17" s="1"/>
  <c r="O13" i="10"/>
  <c r="U8" i="17" s="1"/>
  <c r="U12" i="17"/>
  <c r="U16" i="17"/>
  <c r="U20" i="17"/>
  <c r="O29" i="10"/>
  <c r="U24" i="17" s="1"/>
  <c r="G9" i="10"/>
  <c r="G11" i="10"/>
  <c r="G13" i="10"/>
  <c r="P14" i="17"/>
  <c r="P21" i="17"/>
  <c r="E10" i="10"/>
  <c r="J5" i="17"/>
  <c r="E12" i="10"/>
  <c r="J7" i="17"/>
  <c r="J9" i="17"/>
  <c r="J11" i="17"/>
  <c r="J13" i="17"/>
  <c r="J15" i="17"/>
  <c r="J17" i="17"/>
  <c r="J19" i="17"/>
  <c r="E28" i="10"/>
  <c r="J23" i="17"/>
  <c r="E30" i="10"/>
  <c r="J25" i="17"/>
  <c r="I10" i="10"/>
  <c r="L5" i="17"/>
  <c r="I12" i="10"/>
  <c r="L7" i="17"/>
  <c r="L9" i="17"/>
  <c r="L11" i="17"/>
  <c r="L13" i="17"/>
  <c r="L15" i="17"/>
  <c r="L17" i="17"/>
  <c r="L19" i="17"/>
  <c r="L21" i="17"/>
  <c r="I28" i="10"/>
  <c r="L23" i="17"/>
  <c r="I30" i="10"/>
  <c r="L25" i="17"/>
  <c r="M10" i="10"/>
  <c r="N5" i="17"/>
  <c r="M12" i="10"/>
  <c r="N7" i="17"/>
  <c r="N9" i="17"/>
  <c r="N11" i="17"/>
  <c r="N13" i="17"/>
  <c r="N15" i="17"/>
  <c r="N17" i="17"/>
  <c r="T25" i="17"/>
  <c r="U14" i="17"/>
  <c r="U26" i="17"/>
  <c r="T16" i="17"/>
  <c r="U9" i="17"/>
  <c r="U23" i="17"/>
  <c r="M9" i="10"/>
  <c r="T4" i="17" s="1"/>
  <c r="I9" i="10"/>
  <c r="R4" i="17" s="1"/>
  <c r="E9" i="10"/>
  <c r="P4" i="17" s="1"/>
  <c r="O8" i="10"/>
  <c r="O3" i="17"/>
  <c r="M8" i="10"/>
  <c r="N3" i="17"/>
  <c r="K8" i="10"/>
  <c r="M3" i="17"/>
  <c r="I8" i="10"/>
  <c r="L3" i="17"/>
  <c r="G8" i="10"/>
  <c r="K3" i="17"/>
  <c r="E8" i="10"/>
  <c r="J3" i="17"/>
  <c r="O7" i="10"/>
  <c r="U2" i="17" s="1"/>
  <c r="M7" i="10"/>
  <c r="T2" i="17" s="1"/>
  <c r="K7" i="10"/>
  <c r="I7" i="10"/>
  <c r="R2" i="17" s="1"/>
  <c r="G7" i="10"/>
  <c r="Q2" i="17" s="1"/>
  <c r="E7" i="10"/>
  <c r="Q12" i="17" l="1"/>
  <c r="S8" i="17"/>
  <c r="S11" i="17"/>
  <c r="Q13" i="17"/>
  <c r="S7" i="17"/>
  <c r="S5" i="17"/>
  <c r="U13" i="17"/>
  <c r="U11" i="17"/>
  <c r="Q7" i="17"/>
  <c r="Q9" i="17"/>
  <c r="Q10" i="17"/>
  <c r="Q6" i="17"/>
  <c r="Q5" i="17"/>
  <c r="Q4" i="17"/>
  <c r="Q8" i="17"/>
  <c r="S9" i="17"/>
  <c r="Q14" i="17"/>
  <c r="R12" i="17"/>
  <c r="S12" i="17"/>
  <c r="S10" i="17"/>
  <c r="S6" i="17"/>
  <c r="S4" i="17"/>
  <c r="S2" i="17"/>
  <c r="P2" i="17"/>
  <c r="P31" i="10"/>
  <c r="P18" i="17"/>
  <c r="P27" i="10"/>
  <c r="P13" i="10"/>
  <c r="P11" i="10"/>
  <c r="P29" i="10"/>
  <c r="R24" i="17"/>
  <c r="P20" i="17"/>
  <c r="P12" i="10"/>
  <c r="R25" i="17"/>
  <c r="R23" i="17"/>
  <c r="R21" i="17"/>
  <c r="R19" i="17"/>
  <c r="R17" i="17"/>
  <c r="R15" i="17"/>
  <c r="R13" i="17"/>
  <c r="R11" i="17"/>
  <c r="R9" i="17"/>
  <c r="R7" i="17"/>
  <c r="R5" i="17"/>
  <c r="P10" i="10"/>
  <c r="P30" i="10"/>
  <c r="P28" i="10"/>
  <c r="P9" i="10"/>
  <c r="T17" i="17"/>
  <c r="T15" i="17"/>
  <c r="T13" i="17"/>
  <c r="T11" i="17"/>
  <c r="T9" i="17"/>
  <c r="T7" i="17"/>
  <c r="T5" i="17"/>
  <c r="P25" i="17"/>
  <c r="P23" i="17"/>
  <c r="P19" i="17"/>
  <c r="P17" i="17"/>
  <c r="P15" i="17"/>
  <c r="P13" i="17"/>
  <c r="P11" i="17"/>
  <c r="P9" i="17"/>
  <c r="P7" i="17"/>
  <c r="P5" i="17"/>
  <c r="R3" i="17"/>
  <c r="P8" i="10"/>
  <c r="U3" i="17"/>
  <c r="T3" i="17"/>
  <c r="S3" i="17"/>
  <c r="Q3" i="17"/>
  <c r="P3" i="17"/>
  <c r="P7" i="10"/>
  <c r="X8" i="17" l="1"/>
  <c r="AB8" i="17" s="1"/>
  <c r="AC8" i="17" s="1"/>
  <c r="Q13" i="10" s="1"/>
  <c r="X22" i="17"/>
  <c r="AB22" i="17" s="1"/>
  <c r="AC22" i="17" s="1"/>
  <c r="Q27" i="10" s="1"/>
  <c r="X7" i="17"/>
  <c r="AB7" i="17" s="1"/>
  <c r="AC7" i="17" s="1"/>
  <c r="Q12" i="10" s="1"/>
  <c r="X10" i="17"/>
  <c r="AB10" i="17" s="1"/>
  <c r="AC10" i="17" s="1"/>
  <c r="Q15" i="10" s="1"/>
  <c r="X4" i="17"/>
  <c r="AB4" i="17" s="1"/>
  <c r="AC4" i="17" s="1"/>
  <c r="Q9" i="10" s="1"/>
  <c r="X11" i="17"/>
  <c r="AB11" i="17" s="1"/>
  <c r="AC11" i="17" s="1"/>
  <c r="Q16" i="10" s="1"/>
  <c r="X20" i="17"/>
  <c r="AB20" i="17" s="1"/>
  <c r="AC20" i="17" s="1"/>
  <c r="Q25" i="10" s="1"/>
  <c r="X18" i="17"/>
  <c r="AB18" i="17" s="1"/>
  <c r="AC18" i="17" s="1"/>
  <c r="Q23" i="10" s="1"/>
  <c r="X24" i="17"/>
  <c r="AB24" i="17" s="1"/>
  <c r="AC24" i="17" s="1"/>
  <c r="Q29" i="10" s="1"/>
  <c r="X14" i="17"/>
  <c r="AB14" i="17" s="1"/>
  <c r="AC14" i="17" s="1"/>
  <c r="Q19" i="10" s="1"/>
  <c r="X25" i="17"/>
  <c r="AB25" i="17" s="1"/>
  <c r="AC25" i="17" s="1"/>
  <c r="Q30" i="10" s="1"/>
  <c r="X15" i="17"/>
  <c r="AB15" i="17" s="1"/>
  <c r="AC15" i="17" s="1"/>
  <c r="Q20" i="10" s="1"/>
  <c r="X6" i="17"/>
  <c r="AB6" i="17" s="1"/>
  <c r="AC6" i="17" s="1"/>
  <c r="Q11" i="10" s="1"/>
  <c r="X16" i="17"/>
  <c r="AB16" i="17" s="1"/>
  <c r="AC16" i="17" s="1"/>
  <c r="Q21" i="10" s="1"/>
  <c r="X23" i="17"/>
  <c r="AB23" i="17" s="1"/>
  <c r="AC23" i="17" s="1"/>
  <c r="Q28" i="10" s="1"/>
  <c r="X5" i="17"/>
  <c r="AB5" i="17" s="1"/>
  <c r="AC5" i="17" s="1"/>
  <c r="Q10" i="10" s="1"/>
  <c r="X17" i="17"/>
  <c r="AB17" i="17" s="1"/>
  <c r="AC17" i="17" s="1"/>
  <c r="Q22" i="10" s="1"/>
  <c r="X21" i="17"/>
  <c r="AB21" i="17" s="1"/>
  <c r="AC21" i="17" s="1"/>
  <c r="Q26" i="10" s="1"/>
  <c r="X12" i="17"/>
  <c r="AB12" i="17" s="1"/>
  <c r="AC12" i="17" s="1"/>
  <c r="Q17" i="10" s="1"/>
  <c r="X13" i="17"/>
  <c r="AB13" i="17" s="1"/>
  <c r="AC13" i="17" s="1"/>
  <c r="Q18" i="10" s="1"/>
  <c r="X9" i="17"/>
  <c r="AB9" i="17" s="1"/>
  <c r="AC9" i="17" s="1"/>
  <c r="Q14" i="10" s="1"/>
  <c r="X19" i="17"/>
  <c r="AB19" i="17" s="1"/>
  <c r="AC19" i="17" s="1"/>
  <c r="Q24" i="10" s="1"/>
  <c r="X26" i="17"/>
  <c r="AB26" i="17" s="1"/>
  <c r="AC26" i="17" s="1"/>
  <c r="Q31" i="10" s="1"/>
  <c r="X3" i="17"/>
  <c r="AB3" i="17" s="1"/>
  <c r="AC3" i="17" s="1"/>
  <c r="Q8" i="10" s="1"/>
  <c r="X2" i="17"/>
  <c r="AB2" i="17" s="1"/>
  <c r="AC2" i="17" s="1"/>
  <c r="Q7" i="10" s="1"/>
  <c r="V25" i="17"/>
  <c r="V18" i="17"/>
  <c r="V23" i="17"/>
  <c r="V15" i="17"/>
  <c r="V21" i="17"/>
  <c r="V17" i="17"/>
  <c r="V11" i="17"/>
  <c r="V10" i="17"/>
  <c r="V9" i="17"/>
  <c r="V7" i="17"/>
  <c r="V22" i="17"/>
  <c r="V4" i="17"/>
  <c r="V26" i="17"/>
  <c r="V12" i="17"/>
  <c r="V19" i="17"/>
  <c r="V16" i="17"/>
  <c r="V14" i="17"/>
  <c r="V20" i="17"/>
  <c r="V8" i="17"/>
  <c r="V6" i="17"/>
  <c r="V24" i="17"/>
  <c r="V13" i="17"/>
  <c r="V5" i="17"/>
  <c r="V3" i="17"/>
  <c r="V2" i="17"/>
  <c r="I5" i="15" l="1"/>
  <c r="I6" i="15"/>
</calcChain>
</file>

<file path=xl/sharedStrings.xml><?xml version="1.0" encoding="utf-8"?>
<sst xmlns="http://schemas.openxmlformats.org/spreadsheetml/2006/main" count="81" uniqueCount="45">
  <si>
    <t>Datenerfassung</t>
  </si>
  <si>
    <t>Daten zur Online-Rückmeldung</t>
  </si>
  <si>
    <t>Anzahl Teilnehmer - männlich</t>
  </si>
  <si>
    <t>Einladungen (Multitalent) - männlich</t>
  </si>
  <si>
    <t>Einladungen (Fähigkeitstalent) - männlich</t>
  </si>
  <si>
    <t>20-m-Sprint
(s)</t>
  </si>
  <si>
    <t>Medizinballstoßen
(m)</t>
  </si>
  <si>
    <t>Standweitsprung
(m)</t>
  </si>
  <si>
    <t>Sternlauf
(s)</t>
  </si>
  <si>
    <t xml:space="preserve">Rumpfbeuge
</t>
  </si>
  <si>
    <t>6-min-Lauf
(m)</t>
  </si>
  <si>
    <t>Mittelwerte</t>
  </si>
  <si>
    <t>lfd. Nr.</t>
  </si>
  <si>
    <t>Name</t>
  </si>
  <si>
    <t>Vorname</t>
  </si>
  <si>
    <t>Ergebnisdaten</t>
  </si>
  <si>
    <t>Mittelwert:</t>
  </si>
  <si>
    <t>Standardabweichung:</t>
  </si>
  <si>
    <t>Gesamt-punktzahl</t>
  </si>
  <si>
    <t>Sachsen-Anhalt-Spiele</t>
  </si>
  <si>
    <t>Punkte</t>
  </si>
  <si>
    <t>Platzierung</t>
  </si>
  <si>
    <t>20-m-Sprint
Punkte</t>
  </si>
  <si>
    <t>Medizinballstoßen
Punkte</t>
  </si>
  <si>
    <t>Standweitsprung
Punkte</t>
  </si>
  <si>
    <t>Sternlauf
Punkte</t>
  </si>
  <si>
    <t>Rumpfbeuge
Punkte</t>
  </si>
  <si>
    <t>6-min-Lauf
Punkte</t>
  </si>
  <si>
    <t>20-m-Sprint
Einstufung</t>
  </si>
  <si>
    <t>Medizinballstoßen
Einstufung</t>
  </si>
  <si>
    <t>Standweitsprung
Einstufung</t>
  </si>
  <si>
    <t>Sternlauf
Einstufung</t>
  </si>
  <si>
    <t>Rumpfbeuge
Einstufung</t>
  </si>
  <si>
    <t>6-min-Lauf
Einstufung</t>
  </si>
  <si>
    <t>MT</t>
  </si>
  <si>
    <t>FT 1
Medball</t>
  </si>
  <si>
    <t>FT 2
Sternlauf</t>
  </si>
  <si>
    <t>FT 3
6min Lauf</t>
  </si>
  <si>
    <t>5,7 m</t>
  </si>
  <si>
    <t>18 s</t>
  </si>
  <si>
    <t>1323 m</t>
  </si>
  <si>
    <t>FT &gt;=</t>
  </si>
  <si>
    <t>FT &lt;=</t>
  </si>
  <si>
    <t>aus Pilotierung</t>
  </si>
  <si>
    <t>Sport-Motorik-Test im Schuljahrgang 3 - Schuljahr 2025/2026 - männlich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</si>
</sst>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C00000"/>
      <name val="Arial"/>
      <family val="2"/>
    </font>
    <font>
      <sz val="10"/>
      <color rgb="FF9C0006"/>
      <name val="Arial"/>
      <family val="2"/>
    </font>
    <font>
      <b/>
      <sz val="12"/>
      <color rgb="FF9C000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10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10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auto="1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wrapText="1"/>
    </xf>
    <xf numFmtId="0" fontId="5" fillId="0" borderId="0" xfId="0" applyFont="1"/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2" fillId="0" borderId="0" xfId="0" applyFont="1"/>
    <xf numFmtId="164" fontId="5" fillId="0" borderId="8" xfId="0" applyNumberFormat="1" applyFont="1" applyBorder="1" applyAlignment="1" applyProtection="1">
      <alignment horizontal="center" vertical="center"/>
      <protection locked="0"/>
    </xf>
    <xf numFmtId="2" fontId="5" fillId="0" borderId="8" xfId="0" applyNumberFormat="1" applyFont="1" applyBorder="1" applyAlignment="1" applyProtection="1">
      <alignment horizontal="center" vertical="center"/>
      <protection locked="0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2" fontId="5" fillId="0" borderId="9" xfId="0" applyNumberFormat="1" applyFont="1" applyBorder="1" applyAlignment="1" applyProtection="1">
      <alignment horizontal="center" vertical="center"/>
      <protection locked="0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2" fontId="5" fillId="0" borderId="10" xfId="0" applyNumberFormat="1" applyFont="1" applyBorder="1" applyAlignment="1" applyProtection="1">
      <alignment horizontal="center" vertical="center"/>
      <protection locked="0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2" xfId="0" applyBorder="1"/>
    <xf numFmtId="0" fontId="5" fillId="0" borderId="12" xfId="0" applyFont="1" applyBorder="1"/>
    <xf numFmtId="0" fontId="5" fillId="0" borderId="8" xfId="0" applyFont="1" applyBorder="1" applyAlignment="1" applyProtection="1">
      <alignment horizontal="center" vertical="center"/>
      <protection locked="0"/>
    </xf>
    <xf numFmtId="0" fontId="0" fillId="4" borderId="6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top"/>
    </xf>
    <xf numFmtId="0" fontId="6" fillId="2" borderId="28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1" fontId="5" fillId="6" borderId="8" xfId="0" applyNumberFormat="1" applyFont="1" applyFill="1" applyBorder="1" applyAlignment="1" applyProtection="1">
      <alignment horizontal="center" vertical="center"/>
      <protection locked="0"/>
    </xf>
    <xf numFmtId="1" fontId="5" fillId="6" borderId="9" xfId="0" applyNumberFormat="1" applyFont="1" applyFill="1" applyBorder="1" applyAlignment="1" applyProtection="1">
      <alignment horizontal="center" vertical="center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1" fontId="5" fillId="0" borderId="19" xfId="0" applyNumberFormat="1" applyFont="1" applyBorder="1" applyAlignment="1" applyProtection="1">
      <alignment horizontal="center" vertical="center"/>
      <protection hidden="1"/>
    </xf>
    <xf numFmtId="1" fontId="5" fillId="0" borderId="20" xfId="0" applyNumberFormat="1" applyFont="1" applyBorder="1" applyAlignment="1" applyProtection="1">
      <alignment horizontal="center" vertical="center"/>
      <protection hidden="1"/>
    </xf>
    <xf numFmtId="1" fontId="3" fillId="5" borderId="8" xfId="0" applyNumberFormat="1" applyFont="1" applyFill="1" applyBorder="1" applyAlignment="1" applyProtection="1">
      <alignment horizontal="center" vertical="center"/>
      <protection hidden="1"/>
    </xf>
    <xf numFmtId="1" fontId="5" fillId="0" borderId="21" xfId="0" applyNumberFormat="1" applyFont="1" applyBorder="1" applyAlignment="1" applyProtection="1">
      <alignment horizontal="center" vertical="center"/>
      <protection hidden="1"/>
    </xf>
    <xf numFmtId="1" fontId="3" fillId="5" borderId="9" xfId="0" applyNumberFormat="1" applyFont="1" applyFill="1" applyBorder="1" applyAlignment="1" applyProtection="1">
      <alignment horizontal="center" vertical="center"/>
      <protection hidden="1"/>
    </xf>
    <xf numFmtId="1" fontId="5" fillId="0" borderId="22" xfId="0" applyNumberFormat="1" applyFont="1" applyBorder="1" applyAlignment="1" applyProtection="1">
      <alignment horizontal="center" vertical="center"/>
      <protection hidden="1"/>
    </xf>
    <xf numFmtId="1" fontId="3" fillId="5" borderId="10" xfId="0" applyNumberFormat="1" applyFont="1" applyFill="1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" fontId="5" fillId="8" borderId="14" xfId="0" applyNumberFormat="1" applyFont="1" applyFill="1" applyBorder="1" applyAlignment="1" applyProtection="1">
      <alignment horizontal="center" vertical="center"/>
      <protection hidden="1"/>
    </xf>
    <xf numFmtId="1" fontId="5" fillId="8" borderId="24" xfId="0" applyNumberFormat="1" applyFont="1" applyFill="1" applyBorder="1" applyAlignment="1" applyProtection="1">
      <alignment horizontal="center" vertical="center"/>
      <protection hidden="1"/>
    </xf>
    <xf numFmtId="1" fontId="5" fillId="8" borderId="25" xfId="0" applyNumberFormat="1" applyFont="1" applyFill="1" applyBorder="1" applyAlignment="1" applyProtection="1">
      <alignment horizontal="center" vertical="center"/>
      <protection hidden="1"/>
    </xf>
    <xf numFmtId="1" fontId="5" fillId="8" borderId="26" xfId="0" applyNumberFormat="1" applyFont="1" applyFill="1" applyBorder="1" applyAlignment="1" applyProtection="1">
      <alignment horizontal="center" vertical="center"/>
      <protection hidden="1"/>
    </xf>
    <xf numFmtId="1" fontId="5" fillId="8" borderId="23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36" xfId="0" applyBorder="1"/>
    <xf numFmtId="0" fontId="5" fillId="9" borderId="3" xfId="0" applyFont="1" applyFill="1" applyBorder="1" applyAlignment="1">
      <alignment horizontal="center" vertical="top" wrapText="1"/>
    </xf>
    <xf numFmtId="0" fontId="2" fillId="9" borderId="28" xfId="0" applyFont="1" applyFill="1" applyBorder="1" applyAlignment="1">
      <alignment horizontal="center" vertical="top"/>
    </xf>
    <xf numFmtId="0" fontId="2" fillId="9" borderId="7" xfId="0" applyFont="1" applyFill="1" applyBorder="1" applyAlignment="1">
      <alignment horizontal="center" vertical="top" wrapText="1"/>
    </xf>
    <xf numFmtId="0" fontId="2" fillId="9" borderId="3" xfId="0" applyFont="1" applyFill="1" applyBorder="1" applyAlignment="1">
      <alignment horizontal="center" vertical="top"/>
    </xf>
    <xf numFmtId="0" fontId="2" fillId="10" borderId="48" xfId="0" applyFont="1" applyFill="1" applyBorder="1" applyAlignment="1">
      <alignment horizontal="center" vertical="top" wrapText="1"/>
    </xf>
    <xf numFmtId="0" fontId="2" fillId="10" borderId="49" xfId="0" applyFont="1" applyFill="1" applyBorder="1" applyAlignment="1">
      <alignment horizontal="center" vertical="top" wrapText="1"/>
    </xf>
    <xf numFmtId="164" fontId="3" fillId="11" borderId="39" xfId="0" applyNumberFormat="1" applyFont="1" applyFill="1" applyBorder="1" applyAlignment="1" applyProtection="1">
      <alignment horizontal="center" vertical="center"/>
      <protection hidden="1"/>
    </xf>
    <xf numFmtId="2" fontId="3" fillId="11" borderId="39" xfId="0" applyNumberFormat="1" applyFont="1" applyFill="1" applyBorder="1" applyAlignment="1" applyProtection="1">
      <alignment horizontal="center" vertical="center"/>
      <protection hidden="1"/>
    </xf>
    <xf numFmtId="1" fontId="3" fillId="11" borderId="39" xfId="0" applyNumberFormat="1" applyFont="1" applyFill="1" applyBorder="1" applyAlignment="1" applyProtection="1">
      <alignment horizontal="center" vertical="center"/>
      <protection hidden="1"/>
    </xf>
    <xf numFmtId="1" fontId="3" fillId="11" borderId="40" xfId="0" applyNumberFormat="1" applyFont="1" applyFill="1" applyBorder="1" applyAlignment="1" applyProtection="1">
      <alignment horizontal="center" vertical="center"/>
      <protection hidden="1"/>
    </xf>
    <xf numFmtId="164" fontId="0" fillId="4" borderId="6" xfId="0" applyNumberForma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5" fillId="3" borderId="37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40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35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35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37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40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40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1" fontId="0" fillId="4" borderId="6" xfId="0" applyNumberFormat="1" applyFill="1" applyBorder="1" applyAlignment="1">
      <alignment horizontal="center" vertical="center"/>
    </xf>
    <xf numFmtId="0" fontId="2" fillId="7" borderId="34" xfId="0" applyFont="1" applyFill="1" applyBorder="1" applyAlignment="1" applyProtection="1">
      <alignment horizontal="center" vertical="center" wrapText="1"/>
      <protection hidden="1"/>
    </xf>
    <xf numFmtId="0" fontId="2" fillId="7" borderId="35" xfId="0" applyFont="1" applyFill="1" applyBorder="1" applyAlignment="1" applyProtection="1">
      <alignment horizontal="center" vertical="center" wrapText="1"/>
      <protection hidden="1"/>
    </xf>
    <xf numFmtId="49" fontId="5" fillId="0" borderId="20" xfId="0" applyNumberFormat="1" applyFont="1" applyBorder="1" applyAlignment="1" applyProtection="1">
      <alignment horizontal="center" vertical="center"/>
      <protection hidden="1"/>
    </xf>
    <xf numFmtId="49" fontId="5" fillId="0" borderId="22" xfId="0" applyNumberFormat="1" applyFont="1" applyBorder="1" applyAlignment="1" applyProtection="1">
      <alignment horizontal="center" vertical="center"/>
      <protection hidden="1"/>
    </xf>
    <xf numFmtId="164" fontId="5" fillId="0" borderId="55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hidden="1"/>
    </xf>
    <xf numFmtId="0" fontId="6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7" xfId="0" applyFont="1" applyBorder="1" applyAlignment="1">
      <alignment horizontal="left"/>
    </xf>
    <xf numFmtId="0" fontId="7" fillId="0" borderId="17" xfId="0" applyFont="1" applyBorder="1" applyAlignment="1">
      <alignment horizontal="left" vertical="top"/>
    </xf>
    <xf numFmtId="0" fontId="7" fillId="0" borderId="12" xfId="0" applyFont="1" applyBorder="1" applyAlignment="1">
      <alignment horizontal="left"/>
    </xf>
    <xf numFmtId="0" fontId="0" fillId="0" borderId="0" xfId="0" applyBorder="1"/>
    <xf numFmtId="0" fontId="7" fillId="0" borderId="50" xfId="0" applyFont="1" applyBorder="1" applyAlignment="1">
      <alignment horizontal="left" vertical="top"/>
    </xf>
    <xf numFmtId="0" fontId="0" fillId="0" borderId="27" xfId="0" applyBorder="1"/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27" xfId="0" applyFont="1" applyBorder="1" applyAlignment="1">
      <alignment vertical="center" wrapText="1"/>
    </xf>
    <xf numFmtId="0" fontId="2" fillId="0" borderId="27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11" borderId="34" xfId="0" applyFont="1" applyFill="1" applyBorder="1" applyAlignment="1">
      <alignment horizontal="center" vertical="center"/>
    </xf>
    <xf numFmtId="1" fontId="1" fillId="13" borderId="35" xfId="0" applyNumberFormat="1" applyFont="1" applyFill="1" applyBorder="1" applyAlignment="1" applyProtection="1">
      <alignment horizontal="center" vertical="center"/>
      <protection hidden="1"/>
    </xf>
    <xf numFmtId="1" fontId="9" fillId="12" borderId="40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left" vertical="center"/>
      <protection hidden="1"/>
    </xf>
    <xf numFmtId="0" fontId="5" fillId="3" borderId="35" xfId="0" applyFont="1" applyFill="1" applyBorder="1" applyAlignment="1" applyProtection="1">
      <alignment horizontal="left" vertical="center"/>
      <protection hidden="1"/>
    </xf>
    <xf numFmtId="0" fontId="5" fillId="3" borderId="37" xfId="0" applyFont="1" applyFill="1" applyBorder="1" applyAlignment="1" applyProtection="1">
      <alignment horizontal="left" vertical="center"/>
      <protection hidden="1"/>
    </xf>
    <xf numFmtId="0" fontId="5" fillId="3" borderId="5" xfId="0" applyFont="1" applyFill="1" applyBorder="1" applyAlignment="1" applyProtection="1">
      <alignment horizontal="left" vertical="center"/>
      <protection hidden="1"/>
    </xf>
    <xf numFmtId="0" fontId="5" fillId="3" borderId="40" xfId="0" applyFont="1" applyFill="1" applyBorder="1" applyAlignment="1" applyProtection="1">
      <alignment horizontal="left" vertical="center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left"/>
      <protection hidden="1"/>
    </xf>
    <xf numFmtId="0" fontId="5" fillId="0" borderId="35" xfId="0" applyFont="1" applyBorder="1" applyAlignment="1" applyProtection="1">
      <alignment horizontal="left"/>
      <protection hidden="1"/>
    </xf>
    <xf numFmtId="0" fontId="5" fillId="0" borderId="4" xfId="0" applyFont="1" applyBorder="1" applyAlignment="1" applyProtection="1">
      <alignment horizontal="left"/>
      <protection hidden="1"/>
    </xf>
    <xf numFmtId="0" fontId="5" fillId="0" borderId="37" xfId="0" applyFont="1" applyBorder="1" applyAlignment="1" applyProtection="1">
      <alignment horizontal="left"/>
      <protection hidden="1"/>
    </xf>
    <xf numFmtId="0" fontId="5" fillId="0" borderId="5" xfId="0" applyFont="1" applyBorder="1" applyAlignment="1" applyProtection="1">
      <alignment horizontal="left"/>
      <protection hidden="1"/>
    </xf>
    <xf numFmtId="0" fontId="5" fillId="0" borderId="40" xfId="0" applyFont="1" applyBorder="1" applyAlignment="1" applyProtection="1">
      <alignment horizontal="left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37" xfId="0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5" fillId="0" borderId="40" xfId="0" applyFont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5" fillId="0" borderId="35" xfId="0" applyFont="1" applyBorder="1" applyAlignment="1" applyProtection="1">
      <alignment horizontal="left" vertical="center"/>
      <protection hidden="1"/>
    </xf>
    <xf numFmtId="0" fontId="3" fillId="7" borderId="31" xfId="0" applyFont="1" applyFill="1" applyBorder="1" applyAlignment="1" applyProtection="1">
      <alignment horizontal="center" vertical="center"/>
      <protection hidden="1"/>
    </xf>
    <xf numFmtId="0" fontId="3" fillId="7" borderId="32" xfId="0" applyFont="1" applyFill="1" applyBorder="1" applyAlignment="1" applyProtection="1">
      <alignment horizontal="center" vertical="center"/>
      <protection hidden="1"/>
    </xf>
    <xf numFmtId="0" fontId="3" fillId="7" borderId="33" xfId="0" applyFont="1" applyFill="1" applyBorder="1" applyAlignment="1" applyProtection="1">
      <alignment horizontal="center" vertical="center"/>
      <protection hidden="1"/>
    </xf>
    <xf numFmtId="0" fontId="5" fillId="13" borderId="11" xfId="0" applyFont="1" applyFill="1" applyBorder="1" applyAlignment="1" applyProtection="1">
      <alignment horizontal="left" vertical="center" wrapText="1"/>
      <protection hidden="1"/>
    </xf>
    <xf numFmtId="0" fontId="5" fillId="13" borderId="16" xfId="0" applyFont="1" applyFill="1" applyBorder="1" applyAlignment="1" applyProtection="1">
      <alignment horizontal="left" vertical="center" wrapText="1"/>
      <protection hidden="1"/>
    </xf>
    <xf numFmtId="0" fontId="5" fillId="13" borderId="30" xfId="0" applyFont="1" applyFill="1" applyBorder="1" applyAlignment="1" applyProtection="1">
      <alignment horizontal="left" vertical="center" wrapText="1"/>
      <protection hidden="1"/>
    </xf>
    <xf numFmtId="0" fontId="5" fillId="7" borderId="15" xfId="0" applyFont="1" applyFill="1" applyBorder="1" applyAlignment="1" applyProtection="1">
      <alignment horizontal="left" vertical="center"/>
      <protection hidden="1"/>
    </xf>
    <xf numFmtId="0" fontId="5" fillId="7" borderId="38" xfId="0" applyFont="1" applyFill="1" applyBorder="1" applyAlignment="1" applyProtection="1">
      <alignment horizontal="left" vertical="center"/>
      <protection hidden="1"/>
    </xf>
    <xf numFmtId="0" fontId="1" fillId="0" borderId="0" xfId="0" applyFont="1" applyAlignment="1">
      <alignment horizontal="left"/>
    </xf>
    <xf numFmtId="0" fontId="5" fillId="0" borderId="0" xfId="0" applyFont="1" applyAlignment="1"/>
    <xf numFmtId="0" fontId="0" fillId="0" borderId="5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8" fillId="12" borderId="39" xfId="0" applyFont="1" applyFill="1" applyBorder="1" applyAlignment="1">
      <alignment horizontal="left" vertical="center"/>
    </xf>
    <xf numFmtId="0" fontId="0" fillId="7" borderId="52" xfId="0" applyFill="1" applyBorder="1" applyAlignment="1">
      <alignment horizontal="left" vertical="center"/>
    </xf>
    <xf numFmtId="0" fontId="0" fillId="7" borderId="53" xfId="0" applyFill="1" applyBorder="1" applyAlignment="1">
      <alignment horizontal="left" vertical="center"/>
    </xf>
    <xf numFmtId="0" fontId="0" fillId="7" borderId="54" xfId="0" applyFill="1" applyBorder="1" applyAlignment="1">
      <alignment horizontal="left" vertical="center"/>
    </xf>
    <xf numFmtId="0" fontId="5" fillId="10" borderId="13" xfId="0" applyFont="1" applyFill="1" applyBorder="1" applyAlignment="1">
      <alignment horizontal="center" vertical="center" wrapText="1"/>
    </xf>
    <xf numFmtId="0" fontId="5" fillId="10" borderId="42" xfId="0" applyFont="1" applyFill="1" applyBorder="1" applyAlignment="1">
      <alignment horizontal="center" vertical="center" wrapText="1"/>
    </xf>
    <xf numFmtId="0" fontId="2" fillId="10" borderId="43" xfId="0" applyFont="1" applyFill="1" applyBorder="1" applyAlignment="1">
      <alignment horizontal="center" vertical="center"/>
    </xf>
    <xf numFmtId="0" fontId="2" fillId="10" borderId="44" xfId="0" applyFont="1" applyFill="1" applyBorder="1" applyAlignment="1">
      <alignment horizontal="center" vertical="center"/>
    </xf>
    <xf numFmtId="0" fontId="2" fillId="10" borderId="41" xfId="0" applyFont="1" applyFill="1" applyBorder="1" applyAlignment="1">
      <alignment horizontal="center" vertical="center"/>
    </xf>
    <xf numFmtId="0" fontId="2" fillId="10" borderId="45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 wrapText="1"/>
    </xf>
    <xf numFmtId="0" fontId="4" fillId="10" borderId="42" xfId="0" applyFont="1" applyFill="1" applyBorder="1" applyAlignment="1">
      <alignment horizontal="center" vertical="center" wrapText="1"/>
    </xf>
    <xf numFmtId="0" fontId="2" fillId="10" borderId="46" xfId="0" applyFont="1" applyFill="1" applyBorder="1" applyAlignment="1">
      <alignment horizontal="center" vertical="top" wrapText="1"/>
    </xf>
    <xf numFmtId="0" fontId="2" fillId="10" borderId="47" xfId="0" applyFont="1" applyFill="1" applyBorder="1" applyAlignment="1">
      <alignment horizontal="center" vertical="top" wrapText="1"/>
    </xf>
  </cellXfs>
  <cellStyles count="1">
    <cellStyle name="Standard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C0006"/>
      <color rgb="FFFF99CC"/>
      <color rgb="FFFFCCCC"/>
      <color rgb="FFFF9999"/>
      <color rgb="FFFFCCFF"/>
      <color rgb="FFFF99FF"/>
      <color rgb="FF33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95250</xdr:rowOff>
    </xdr:from>
    <xdr:to>
      <xdr:col>1</xdr:col>
      <xdr:colOff>0</xdr:colOff>
      <xdr:row>7</xdr:row>
      <xdr:rowOff>108991</xdr:rowOff>
    </xdr:to>
    <xdr:sp macro="[0]!weiblich_neu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49580" y="1047750"/>
          <a:ext cx="0" cy="375453"/>
        </a:xfrm>
        <a:prstGeom prst="rect">
          <a:avLst/>
        </a:prstGeom>
        <a:solidFill>
          <a:srgbClr val="FF99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Code übertragen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8">
    <tabColor theme="4" tint="0.39997558519241921"/>
  </sheetPr>
  <dimension ref="A1:P90"/>
  <sheetViews>
    <sheetView showGridLines="0" tabSelected="1" zoomScaleNormal="100" workbookViewId="0">
      <selection activeCell="B11" sqref="B11"/>
    </sheetView>
  </sheetViews>
  <sheetFormatPr baseColWidth="10" defaultColWidth="11.42578125" defaultRowHeight="12.75" x14ac:dyDescent="0.2"/>
  <cols>
    <col min="1" max="1" width="6.42578125" customWidth="1"/>
    <col min="2" max="3" width="15.7109375" customWidth="1"/>
    <col min="4" max="9" width="15.28515625" customWidth="1"/>
    <col min="14" max="14" width="11.42578125" customWidth="1"/>
    <col min="15" max="15" width="0" hidden="1" customWidth="1"/>
    <col min="16" max="16" width="11.42578125" hidden="1" customWidth="1"/>
    <col min="17" max="17" width="0" hidden="1" customWidth="1"/>
  </cols>
  <sheetData>
    <row r="1" spans="1:16" ht="15.75" x14ac:dyDescent="0.25">
      <c r="A1" s="143" t="s">
        <v>44</v>
      </c>
      <c r="B1" s="143"/>
      <c r="C1" s="143"/>
      <c r="D1" s="143"/>
      <c r="E1" s="143"/>
      <c r="F1" s="143"/>
    </row>
    <row r="2" spans="1:16" ht="14.45" customHeight="1" x14ac:dyDescent="0.2">
      <c r="A2" s="144" t="s">
        <v>0</v>
      </c>
      <c r="B2" s="144"/>
      <c r="C2" s="62"/>
      <c r="D2" s="62"/>
      <c r="E2" s="62"/>
      <c r="F2" s="62"/>
      <c r="G2" s="2"/>
      <c r="H2" s="2"/>
      <c r="I2" s="61"/>
      <c r="N2" s="4"/>
    </row>
    <row r="3" spans="1:16" ht="14.45" customHeight="1" thickBot="1" x14ac:dyDescent="0.25">
      <c r="A3" s="5"/>
      <c r="C3" s="62"/>
      <c r="D3" s="62"/>
      <c r="E3" s="62"/>
      <c r="F3" s="62"/>
      <c r="G3" s="2"/>
      <c r="H3" s="2"/>
      <c r="I3" s="61"/>
      <c r="N3" s="4"/>
    </row>
    <row r="4" spans="1:16" ht="18.75" customHeight="1" x14ac:dyDescent="0.2">
      <c r="A4" s="2"/>
      <c r="B4" s="135" t="s">
        <v>1</v>
      </c>
      <c r="C4" s="136"/>
      <c r="D4" s="136"/>
      <c r="E4" s="136"/>
      <c r="F4" s="136"/>
      <c r="G4" s="136"/>
      <c r="H4" s="136"/>
      <c r="I4" s="137"/>
      <c r="N4" s="9"/>
    </row>
    <row r="5" spans="1:16" ht="23.1" customHeight="1" x14ac:dyDescent="0.2">
      <c r="B5" s="149" t="s">
        <v>2</v>
      </c>
      <c r="C5" s="150"/>
      <c r="D5" s="151"/>
      <c r="E5" s="114">
        <f>COUNTIF(P11:P90,"1")</f>
        <v>0</v>
      </c>
      <c r="F5" s="138" t="s">
        <v>3</v>
      </c>
      <c r="G5" s="139"/>
      <c r="H5" s="140"/>
      <c r="I5" s="115">
        <f>COUNTIF(männlich_Ausw.!Q7:Q86,"Multitalent")</f>
        <v>0</v>
      </c>
      <c r="N5" s="10"/>
    </row>
    <row r="6" spans="1:16" ht="21.75" customHeight="1" thickBot="1" x14ac:dyDescent="0.25">
      <c r="A6" s="59"/>
      <c r="B6" s="145"/>
      <c r="C6" s="146"/>
      <c r="D6" s="146"/>
      <c r="E6" s="147"/>
      <c r="F6" s="148" t="s">
        <v>4</v>
      </c>
      <c r="G6" s="148"/>
      <c r="H6" s="148"/>
      <c r="I6" s="116">
        <f>COUNTIF(männlich_Ausw.!Q7:Q86,"Fähigkeitstalent")</f>
        <v>0</v>
      </c>
      <c r="N6" s="11"/>
    </row>
    <row r="7" spans="1:16" ht="23.1" hidden="1" customHeight="1" x14ac:dyDescent="0.2">
      <c r="A7" s="59"/>
      <c r="B7" s="21"/>
      <c r="C7" s="63"/>
      <c r="D7" s="94" t="s">
        <v>5</v>
      </c>
      <c r="E7" s="94" t="s">
        <v>6</v>
      </c>
      <c r="F7" s="94" t="s">
        <v>7</v>
      </c>
      <c r="G7" s="94" t="s">
        <v>8</v>
      </c>
      <c r="H7" s="94" t="s">
        <v>9</v>
      </c>
      <c r="I7" s="95" t="s">
        <v>10</v>
      </c>
    </row>
    <row r="8" spans="1:16" ht="23.1" hidden="1" customHeight="1" thickBot="1" x14ac:dyDescent="0.25">
      <c r="A8" s="60"/>
      <c r="B8" s="141" t="s">
        <v>11</v>
      </c>
      <c r="C8" s="142"/>
      <c r="D8" s="70" t="str">
        <f t="shared" ref="D8:I8" si="0">IF(COUNTBLANK(D11:D90)=80,"",AVERAGE(D11:D90))</f>
        <v/>
      </c>
      <c r="E8" s="70" t="str">
        <f t="shared" si="0"/>
        <v/>
      </c>
      <c r="F8" s="71" t="str">
        <f t="shared" si="0"/>
        <v/>
      </c>
      <c r="G8" s="70" t="str">
        <f t="shared" si="0"/>
        <v/>
      </c>
      <c r="H8" s="72" t="str">
        <f t="shared" si="0"/>
        <v/>
      </c>
      <c r="I8" s="73" t="str">
        <f t="shared" si="0"/>
        <v/>
      </c>
    </row>
    <row r="9" spans="1:16" ht="13.5" thickBot="1" x14ac:dyDescent="0.25"/>
    <row r="10" spans="1:16" ht="26.25" customHeight="1" thickBot="1" x14ac:dyDescent="0.25">
      <c r="A10" s="64" t="s">
        <v>12</v>
      </c>
      <c r="B10" s="67" t="s">
        <v>13</v>
      </c>
      <c r="C10" s="65" t="s">
        <v>14</v>
      </c>
      <c r="D10" s="66" t="s">
        <v>5</v>
      </c>
      <c r="E10" s="66" t="s">
        <v>6</v>
      </c>
      <c r="F10" s="66" t="s">
        <v>7</v>
      </c>
      <c r="G10" s="66" t="s">
        <v>8</v>
      </c>
      <c r="H10" s="66" t="s">
        <v>9</v>
      </c>
      <c r="I10" s="66" t="s">
        <v>10</v>
      </c>
      <c r="J10" s="21"/>
    </row>
    <row r="11" spans="1:16" ht="14.45" customHeight="1" thickTop="1" x14ac:dyDescent="0.2">
      <c r="A11" s="6">
        <v>1</v>
      </c>
      <c r="B11" s="75"/>
      <c r="C11" s="76"/>
      <c r="D11" s="12"/>
      <c r="E11" s="12"/>
      <c r="F11" s="13"/>
      <c r="G11" s="12"/>
      <c r="H11" s="14"/>
      <c r="I11" s="14"/>
      <c r="J11" s="21"/>
      <c r="K11" s="5"/>
      <c r="P11">
        <f>IF(B11="",0,1)</f>
        <v>0</v>
      </c>
    </row>
    <row r="12" spans="1:16" ht="14.45" customHeight="1" x14ac:dyDescent="0.2">
      <c r="A12" s="6">
        <f>A11+1</f>
        <v>2</v>
      </c>
      <c r="B12" s="75"/>
      <c r="C12" s="76"/>
      <c r="D12" s="12"/>
      <c r="E12" s="18"/>
      <c r="F12" s="19"/>
      <c r="G12" s="18"/>
      <c r="H12" s="20"/>
      <c r="I12" s="20"/>
      <c r="J12" s="21"/>
      <c r="P12">
        <f t="shared" ref="P12:P75" si="1">IF(B12="",0,1)</f>
        <v>0</v>
      </c>
    </row>
    <row r="13" spans="1:16" ht="14.45" customHeight="1" x14ac:dyDescent="0.2">
      <c r="A13" s="6">
        <f t="shared" ref="A13:A76" si="2">A12+1</f>
        <v>3</v>
      </c>
      <c r="B13" s="75"/>
      <c r="C13" s="76"/>
      <c r="D13" s="12"/>
      <c r="E13" s="12"/>
      <c r="F13" s="13"/>
      <c r="G13" s="12"/>
      <c r="H13" s="14"/>
      <c r="I13" s="14"/>
      <c r="J13" s="21"/>
      <c r="P13">
        <f t="shared" si="1"/>
        <v>0</v>
      </c>
    </row>
    <row r="14" spans="1:16" ht="14.45" customHeight="1" x14ac:dyDescent="0.2">
      <c r="A14" s="6">
        <f t="shared" si="2"/>
        <v>4</v>
      </c>
      <c r="B14" s="75"/>
      <c r="C14" s="76"/>
      <c r="D14" s="12"/>
      <c r="E14" s="12"/>
      <c r="F14" s="13"/>
      <c r="G14" s="12"/>
      <c r="H14" s="14"/>
      <c r="I14" s="14"/>
      <c r="J14" s="21"/>
      <c r="P14">
        <f t="shared" si="1"/>
        <v>0</v>
      </c>
    </row>
    <row r="15" spans="1:16" ht="14.45" customHeight="1" thickBot="1" x14ac:dyDescent="0.25">
      <c r="A15" s="7">
        <f t="shared" si="2"/>
        <v>5</v>
      </c>
      <c r="B15" s="77"/>
      <c r="C15" s="78"/>
      <c r="D15" s="15"/>
      <c r="E15" s="15"/>
      <c r="F15" s="16"/>
      <c r="G15" s="15"/>
      <c r="H15" s="17"/>
      <c r="I15" s="17"/>
      <c r="J15" s="21"/>
      <c r="P15">
        <f t="shared" si="1"/>
        <v>0</v>
      </c>
    </row>
    <row r="16" spans="1:16" ht="14.45" customHeight="1" x14ac:dyDescent="0.2">
      <c r="A16" s="8">
        <f t="shared" si="2"/>
        <v>6</v>
      </c>
      <c r="B16" s="79"/>
      <c r="C16" s="80"/>
      <c r="D16" s="12"/>
      <c r="E16" s="18"/>
      <c r="F16" s="19"/>
      <c r="G16" s="18"/>
      <c r="H16" s="20"/>
      <c r="I16" s="20"/>
      <c r="J16" s="21"/>
      <c r="K16" s="5"/>
      <c r="L16" s="5"/>
      <c r="P16">
        <f t="shared" si="1"/>
        <v>0</v>
      </c>
    </row>
    <row r="17" spans="1:16" ht="14.45" customHeight="1" x14ac:dyDescent="0.2">
      <c r="A17" s="6">
        <f t="shared" si="2"/>
        <v>7</v>
      </c>
      <c r="B17" s="75"/>
      <c r="C17" s="80"/>
      <c r="D17" s="12"/>
      <c r="E17" s="12"/>
      <c r="F17" s="13"/>
      <c r="G17" s="12"/>
      <c r="H17" s="14"/>
      <c r="I17" s="14"/>
      <c r="J17" s="21"/>
      <c r="K17" s="5"/>
      <c r="P17">
        <f t="shared" si="1"/>
        <v>0</v>
      </c>
    </row>
    <row r="18" spans="1:16" ht="14.45" customHeight="1" x14ac:dyDescent="0.2">
      <c r="A18" s="6">
        <f t="shared" si="2"/>
        <v>8</v>
      </c>
      <c r="B18" s="75"/>
      <c r="C18" s="76"/>
      <c r="D18" s="12"/>
      <c r="E18" s="12"/>
      <c r="F18" s="13"/>
      <c r="G18" s="12"/>
      <c r="H18" s="14"/>
      <c r="I18" s="14"/>
      <c r="J18" s="22"/>
      <c r="K18" s="5"/>
      <c r="P18">
        <f t="shared" si="1"/>
        <v>0</v>
      </c>
    </row>
    <row r="19" spans="1:16" ht="14.45" customHeight="1" x14ac:dyDescent="0.2">
      <c r="A19" s="6">
        <f t="shared" si="2"/>
        <v>9</v>
      </c>
      <c r="B19" s="75"/>
      <c r="C19" s="76"/>
      <c r="D19" s="12"/>
      <c r="E19" s="12"/>
      <c r="F19" s="13"/>
      <c r="G19" s="12"/>
      <c r="H19" s="14"/>
      <c r="I19" s="14"/>
      <c r="J19" s="21"/>
      <c r="K19" s="5"/>
      <c r="P19">
        <f t="shared" si="1"/>
        <v>0</v>
      </c>
    </row>
    <row r="20" spans="1:16" ht="14.45" customHeight="1" thickBot="1" x14ac:dyDescent="0.25">
      <c r="A20" s="7">
        <f t="shared" si="2"/>
        <v>10</v>
      </c>
      <c r="B20" s="77"/>
      <c r="C20" s="78"/>
      <c r="D20" s="15"/>
      <c r="E20" s="15"/>
      <c r="F20" s="16"/>
      <c r="G20" s="15"/>
      <c r="H20" s="17"/>
      <c r="I20" s="17"/>
      <c r="J20" s="21"/>
      <c r="K20" s="5"/>
      <c r="P20">
        <f t="shared" si="1"/>
        <v>0</v>
      </c>
    </row>
    <row r="21" spans="1:16" ht="14.45" customHeight="1" x14ac:dyDescent="0.2">
      <c r="A21" s="8">
        <f t="shared" si="2"/>
        <v>11</v>
      </c>
      <c r="B21" s="81"/>
      <c r="C21" s="82"/>
      <c r="D21" s="12"/>
      <c r="E21" s="98"/>
      <c r="F21" s="19"/>
      <c r="G21" s="18"/>
      <c r="H21" s="20"/>
      <c r="I21" s="14"/>
      <c r="J21" s="21"/>
      <c r="K21" s="5"/>
      <c r="P21">
        <f t="shared" si="1"/>
        <v>0</v>
      </c>
    </row>
    <row r="22" spans="1:16" ht="14.45" customHeight="1" x14ac:dyDescent="0.2">
      <c r="A22" s="6">
        <f t="shared" si="2"/>
        <v>12</v>
      </c>
      <c r="B22" s="83"/>
      <c r="C22" s="84"/>
      <c r="D22" s="12"/>
      <c r="E22" s="18"/>
      <c r="F22" s="13"/>
      <c r="G22" s="18"/>
      <c r="H22" s="14"/>
      <c r="I22" s="14"/>
      <c r="J22" s="21"/>
      <c r="P22">
        <f t="shared" si="1"/>
        <v>0</v>
      </c>
    </row>
    <row r="23" spans="1:16" ht="14.45" customHeight="1" x14ac:dyDescent="0.2">
      <c r="A23" s="6">
        <f t="shared" si="2"/>
        <v>13</v>
      </c>
      <c r="B23" s="83"/>
      <c r="C23" s="84"/>
      <c r="D23" s="12"/>
      <c r="E23" s="12"/>
      <c r="F23" s="13"/>
      <c r="G23" s="12"/>
      <c r="H23" s="14"/>
      <c r="I23" s="14"/>
      <c r="J23" s="21"/>
      <c r="P23">
        <f t="shared" si="1"/>
        <v>0</v>
      </c>
    </row>
    <row r="24" spans="1:16" ht="14.45" customHeight="1" x14ac:dyDescent="0.2">
      <c r="A24" s="6">
        <f t="shared" si="2"/>
        <v>14</v>
      </c>
      <c r="B24" s="83"/>
      <c r="C24" s="84"/>
      <c r="D24" s="12"/>
      <c r="E24" s="12"/>
      <c r="F24" s="13"/>
      <c r="G24" s="12"/>
      <c r="H24" s="14"/>
      <c r="I24" s="14"/>
      <c r="J24" s="21"/>
      <c r="P24">
        <f t="shared" si="1"/>
        <v>0</v>
      </c>
    </row>
    <row r="25" spans="1:16" ht="14.45" customHeight="1" thickBot="1" x14ac:dyDescent="0.25">
      <c r="A25" s="7">
        <f t="shared" si="2"/>
        <v>15</v>
      </c>
      <c r="B25" s="85"/>
      <c r="C25" s="86"/>
      <c r="D25" s="15"/>
      <c r="E25" s="15"/>
      <c r="F25" s="16"/>
      <c r="G25" s="15"/>
      <c r="H25" s="17"/>
      <c r="I25" s="17"/>
      <c r="J25" s="21"/>
      <c r="P25">
        <f t="shared" si="1"/>
        <v>0</v>
      </c>
    </row>
    <row r="26" spans="1:16" ht="14.45" customHeight="1" x14ac:dyDescent="0.2">
      <c r="A26" s="8">
        <f t="shared" si="2"/>
        <v>16</v>
      </c>
      <c r="B26" s="81"/>
      <c r="C26" s="82"/>
      <c r="D26" s="12"/>
      <c r="E26" s="18"/>
      <c r="F26" s="19"/>
      <c r="G26" s="18"/>
      <c r="H26" s="20"/>
      <c r="I26" s="20"/>
      <c r="J26" s="21"/>
      <c r="P26">
        <f t="shared" si="1"/>
        <v>0</v>
      </c>
    </row>
    <row r="27" spans="1:16" ht="14.45" customHeight="1" x14ac:dyDescent="0.2">
      <c r="A27" s="6">
        <f t="shared" si="2"/>
        <v>17</v>
      </c>
      <c r="B27" s="83"/>
      <c r="C27" s="84"/>
      <c r="D27" s="12"/>
      <c r="E27" s="12"/>
      <c r="F27" s="13"/>
      <c r="G27" s="12"/>
      <c r="H27" s="14"/>
      <c r="I27" s="14"/>
      <c r="J27" s="21"/>
      <c r="P27">
        <f t="shared" si="1"/>
        <v>0</v>
      </c>
    </row>
    <row r="28" spans="1:16" ht="14.45" customHeight="1" x14ac:dyDescent="0.2">
      <c r="A28" s="6">
        <f t="shared" si="2"/>
        <v>18</v>
      </c>
      <c r="B28" s="87"/>
      <c r="C28" s="88"/>
      <c r="D28" s="12"/>
      <c r="E28" s="12"/>
      <c r="F28" s="13"/>
      <c r="G28" s="12"/>
      <c r="H28" s="14"/>
      <c r="I28" s="14"/>
      <c r="J28" s="21"/>
      <c r="P28">
        <f t="shared" si="1"/>
        <v>0</v>
      </c>
    </row>
    <row r="29" spans="1:16" ht="14.45" customHeight="1" x14ac:dyDescent="0.2">
      <c r="A29" s="6">
        <f t="shared" si="2"/>
        <v>19</v>
      </c>
      <c r="B29" s="87"/>
      <c r="C29" s="88"/>
      <c r="D29" s="12"/>
      <c r="E29" s="12"/>
      <c r="F29" s="13"/>
      <c r="G29" s="12"/>
      <c r="H29" s="14"/>
      <c r="I29" s="14"/>
      <c r="J29" s="21"/>
      <c r="P29">
        <f t="shared" si="1"/>
        <v>0</v>
      </c>
    </row>
    <row r="30" spans="1:16" ht="14.45" customHeight="1" thickBot="1" x14ac:dyDescent="0.25">
      <c r="A30" s="7">
        <f t="shared" si="2"/>
        <v>20</v>
      </c>
      <c r="B30" s="85"/>
      <c r="C30" s="86"/>
      <c r="D30" s="15"/>
      <c r="E30" s="15"/>
      <c r="F30" s="16"/>
      <c r="G30" s="15"/>
      <c r="H30" s="17"/>
      <c r="I30" s="17"/>
      <c r="J30" s="21"/>
      <c r="P30">
        <f t="shared" si="1"/>
        <v>0</v>
      </c>
    </row>
    <row r="31" spans="1:16" ht="14.45" customHeight="1" x14ac:dyDescent="0.2">
      <c r="A31" s="8">
        <f t="shared" si="2"/>
        <v>21</v>
      </c>
      <c r="B31" s="81"/>
      <c r="C31" s="82"/>
      <c r="D31" s="12"/>
      <c r="E31" s="18"/>
      <c r="F31" s="19"/>
      <c r="G31" s="18"/>
      <c r="H31" s="20"/>
      <c r="I31" s="20"/>
      <c r="J31" s="21"/>
      <c r="P31">
        <f t="shared" si="1"/>
        <v>0</v>
      </c>
    </row>
    <row r="32" spans="1:16" ht="14.45" customHeight="1" x14ac:dyDescent="0.2">
      <c r="A32" s="6">
        <f t="shared" si="2"/>
        <v>22</v>
      </c>
      <c r="B32" s="87"/>
      <c r="C32" s="88"/>
      <c r="D32" s="12"/>
      <c r="E32" s="12"/>
      <c r="F32" s="13"/>
      <c r="G32" s="12"/>
      <c r="H32" s="14"/>
      <c r="I32" s="14"/>
      <c r="J32" s="21"/>
      <c r="P32">
        <f t="shared" si="1"/>
        <v>0</v>
      </c>
    </row>
    <row r="33" spans="1:16" ht="14.45" customHeight="1" x14ac:dyDescent="0.2">
      <c r="A33" s="6">
        <f t="shared" si="2"/>
        <v>23</v>
      </c>
      <c r="B33" s="87"/>
      <c r="C33" s="88"/>
      <c r="D33" s="12"/>
      <c r="E33" s="12"/>
      <c r="F33" s="13"/>
      <c r="G33" s="12"/>
      <c r="H33" s="14"/>
      <c r="I33" s="14"/>
      <c r="J33" s="21"/>
      <c r="P33">
        <f t="shared" si="1"/>
        <v>0</v>
      </c>
    </row>
    <row r="34" spans="1:16" ht="14.45" customHeight="1" x14ac:dyDescent="0.2">
      <c r="A34" s="6">
        <f t="shared" si="2"/>
        <v>24</v>
      </c>
      <c r="B34" s="87"/>
      <c r="C34" s="88"/>
      <c r="D34" s="12"/>
      <c r="E34" s="12"/>
      <c r="F34" s="13"/>
      <c r="G34" s="12"/>
      <c r="H34" s="14"/>
      <c r="I34" s="14"/>
      <c r="J34" s="21"/>
      <c r="P34">
        <f t="shared" si="1"/>
        <v>0</v>
      </c>
    </row>
    <row r="35" spans="1:16" ht="14.45" customHeight="1" thickBot="1" x14ac:dyDescent="0.25">
      <c r="A35" s="7">
        <f t="shared" si="2"/>
        <v>25</v>
      </c>
      <c r="B35" s="89"/>
      <c r="C35" s="90"/>
      <c r="D35" s="15"/>
      <c r="E35" s="15"/>
      <c r="F35" s="16"/>
      <c r="G35" s="15"/>
      <c r="H35" s="17"/>
      <c r="I35" s="17"/>
      <c r="J35" s="21"/>
      <c r="P35">
        <f t="shared" si="1"/>
        <v>0</v>
      </c>
    </row>
    <row r="36" spans="1:16" x14ac:dyDescent="0.2">
      <c r="A36" s="52">
        <f t="shared" si="2"/>
        <v>26</v>
      </c>
      <c r="B36" s="81"/>
      <c r="C36" s="82"/>
      <c r="D36" s="12"/>
      <c r="E36" s="18"/>
      <c r="F36" s="19"/>
      <c r="G36" s="18"/>
      <c r="H36" s="20"/>
      <c r="I36" s="20"/>
      <c r="P36">
        <f t="shared" si="1"/>
        <v>0</v>
      </c>
    </row>
    <row r="37" spans="1:16" x14ac:dyDescent="0.2">
      <c r="A37" s="6">
        <f t="shared" si="2"/>
        <v>27</v>
      </c>
      <c r="B37" s="83"/>
      <c r="C37" s="84"/>
      <c r="D37" s="12"/>
      <c r="E37" s="12"/>
      <c r="F37" s="13"/>
      <c r="G37" s="12"/>
      <c r="H37" s="14"/>
      <c r="I37" s="14"/>
      <c r="P37">
        <f t="shared" si="1"/>
        <v>0</v>
      </c>
    </row>
    <row r="38" spans="1:16" x14ac:dyDescent="0.2">
      <c r="A38" s="6">
        <f t="shared" si="2"/>
        <v>28</v>
      </c>
      <c r="B38" s="87"/>
      <c r="C38" s="88"/>
      <c r="D38" s="12"/>
      <c r="E38" s="12"/>
      <c r="F38" s="13"/>
      <c r="G38" s="12"/>
      <c r="H38" s="14"/>
      <c r="I38" s="14"/>
      <c r="P38">
        <f t="shared" si="1"/>
        <v>0</v>
      </c>
    </row>
    <row r="39" spans="1:16" x14ac:dyDescent="0.2">
      <c r="A39" s="6">
        <f t="shared" si="2"/>
        <v>29</v>
      </c>
      <c r="B39" s="87"/>
      <c r="C39" s="88"/>
      <c r="D39" s="12"/>
      <c r="E39" s="12"/>
      <c r="F39" s="13"/>
      <c r="G39" s="12"/>
      <c r="H39" s="14"/>
      <c r="I39" s="14"/>
      <c r="P39">
        <f t="shared" si="1"/>
        <v>0</v>
      </c>
    </row>
    <row r="40" spans="1:16" ht="13.5" thickBot="1" x14ac:dyDescent="0.25">
      <c r="A40" s="7">
        <f t="shared" si="2"/>
        <v>30</v>
      </c>
      <c r="B40" s="89"/>
      <c r="C40" s="90"/>
      <c r="D40" s="15"/>
      <c r="E40" s="15"/>
      <c r="F40" s="16"/>
      <c r="G40" s="15"/>
      <c r="H40" s="17"/>
      <c r="I40" s="17"/>
      <c r="P40">
        <f t="shared" si="1"/>
        <v>0</v>
      </c>
    </row>
    <row r="41" spans="1:16" x14ac:dyDescent="0.2">
      <c r="A41" s="52">
        <f t="shared" si="2"/>
        <v>31</v>
      </c>
      <c r="B41" s="91"/>
      <c r="C41" s="92"/>
      <c r="D41" s="12"/>
      <c r="E41" s="18"/>
      <c r="F41" s="19"/>
      <c r="G41" s="18"/>
      <c r="H41" s="20"/>
      <c r="I41" s="20"/>
      <c r="P41">
        <f t="shared" si="1"/>
        <v>0</v>
      </c>
    </row>
    <row r="42" spans="1:16" x14ac:dyDescent="0.2">
      <c r="A42" s="6">
        <f t="shared" si="2"/>
        <v>32</v>
      </c>
      <c r="B42" s="87"/>
      <c r="C42" s="88"/>
      <c r="D42" s="12"/>
      <c r="E42" s="12"/>
      <c r="F42" s="13"/>
      <c r="G42" s="12"/>
      <c r="H42" s="14"/>
      <c r="I42" s="14"/>
      <c r="P42">
        <f t="shared" si="1"/>
        <v>0</v>
      </c>
    </row>
    <row r="43" spans="1:16" x14ac:dyDescent="0.2">
      <c r="A43" s="6">
        <f t="shared" si="2"/>
        <v>33</v>
      </c>
      <c r="B43" s="87"/>
      <c r="C43" s="88"/>
      <c r="D43" s="12"/>
      <c r="E43" s="12"/>
      <c r="F43" s="13"/>
      <c r="G43" s="12"/>
      <c r="H43" s="14"/>
      <c r="I43" s="14"/>
      <c r="P43">
        <f t="shared" si="1"/>
        <v>0</v>
      </c>
    </row>
    <row r="44" spans="1:16" x14ac:dyDescent="0.2">
      <c r="A44" s="6">
        <f t="shared" si="2"/>
        <v>34</v>
      </c>
      <c r="B44" s="87"/>
      <c r="C44" s="88"/>
      <c r="D44" s="12"/>
      <c r="E44" s="12"/>
      <c r="F44" s="13"/>
      <c r="G44" s="12"/>
      <c r="H44" s="14"/>
      <c r="I44" s="14"/>
      <c r="P44">
        <f t="shared" si="1"/>
        <v>0</v>
      </c>
    </row>
    <row r="45" spans="1:16" ht="13.5" thickBot="1" x14ac:dyDescent="0.25">
      <c r="A45" s="7">
        <f t="shared" si="2"/>
        <v>35</v>
      </c>
      <c r="B45" s="89"/>
      <c r="C45" s="90"/>
      <c r="D45" s="15"/>
      <c r="E45" s="15"/>
      <c r="F45" s="16"/>
      <c r="G45" s="15"/>
      <c r="H45" s="17"/>
      <c r="I45" s="17"/>
      <c r="P45">
        <f t="shared" si="1"/>
        <v>0</v>
      </c>
    </row>
    <row r="46" spans="1:16" x14ac:dyDescent="0.2">
      <c r="A46" s="52">
        <f t="shared" si="2"/>
        <v>36</v>
      </c>
      <c r="B46" s="81"/>
      <c r="C46" s="82"/>
      <c r="D46" s="12"/>
      <c r="E46" s="18"/>
      <c r="F46" s="19"/>
      <c r="G46" s="18"/>
      <c r="H46" s="20"/>
      <c r="I46" s="20"/>
      <c r="P46">
        <f t="shared" si="1"/>
        <v>0</v>
      </c>
    </row>
    <row r="47" spans="1:16" x14ac:dyDescent="0.2">
      <c r="A47" s="6">
        <f t="shared" si="2"/>
        <v>37</v>
      </c>
      <c r="B47" s="83"/>
      <c r="C47" s="84"/>
      <c r="D47" s="12"/>
      <c r="E47" s="12"/>
      <c r="F47" s="13"/>
      <c r="G47" s="12"/>
      <c r="H47" s="14"/>
      <c r="I47" s="14"/>
      <c r="P47">
        <f t="shared" si="1"/>
        <v>0</v>
      </c>
    </row>
    <row r="48" spans="1:16" x14ac:dyDescent="0.2">
      <c r="A48" s="6">
        <f t="shared" si="2"/>
        <v>38</v>
      </c>
      <c r="B48" s="87"/>
      <c r="C48" s="88"/>
      <c r="D48" s="12"/>
      <c r="E48" s="12"/>
      <c r="F48" s="13"/>
      <c r="G48" s="12"/>
      <c r="H48" s="14"/>
      <c r="I48" s="14"/>
      <c r="P48">
        <f t="shared" si="1"/>
        <v>0</v>
      </c>
    </row>
    <row r="49" spans="1:16" x14ac:dyDescent="0.2">
      <c r="A49" s="6">
        <f t="shared" si="2"/>
        <v>39</v>
      </c>
      <c r="B49" s="87"/>
      <c r="C49" s="88"/>
      <c r="D49" s="12"/>
      <c r="E49" s="12"/>
      <c r="F49" s="13"/>
      <c r="G49" s="12"/>
      <c r="H49" s="14"/>
      <c r="I49" s="14"/>
      <c r="P49">
        <f t="shared" si="1"/>
        <v>0</v>
      </c>
    </row>
    <row r="50" spans="1:16" ht="13.5" thickBot="1" x14ac:dyDescent="0.25">
      <c r="A50" s="7">
        <f t="shared" si="2"/>
        <v>40</v>
      </c>
      <c r="B50" s="89"/>
      <c r="C50" s="90"/>
      <c r="D50" s="15"/>
      <c r="E50" s="15"/>
      <c r="F50" s="16"/>
      <c r="G50" s="15"/>
      <c r="H50" s="17"/>
      <c r="I50" s="17"/>
      <c r="P50">
        <f t="shared" si="1"/>
        <v>0</v>
      </c>
    </row>
    <row r="51" spans="1:16" x14ac:dyDescent="0.2">
      <c r="A51" s="52">
        <f t="shared" si="2"/>
        <v>41</v>
      </c>
      <c r="B51" s="91"/>
      <c r="C51" s="92"/>
      <c r="D51" s="12"/>
      <c r="E51" s="18"/>
      <c r="F51" s="19"/>
      <c r="G51" s="18"/>
      <c r="H51" s="20"/>
      <c r="I51" s="20"/>
      <c r="P51">
        <f t="shared" si="1"/>
        <v>0</v>
      </c>
    </row>
    <row r="52" spans="1:16" x14ac:dyDescent="0.2">
      <c r="A52" s="6">
        <f t="shared" si="2"/>
        <v>42</v>
      </c>
      <c r="B52" s="87"/>
      <c r="C52" s="88"/>
      <c r="D52" s="12"/>
      <c r="E52" s="12"/>
      <c r="F52" s="13"/>
      <c r="G52" s="12"/>
      <c r="H52" s="14"/>
      <c r="I52" s="14"/>
      <c r="P52">
        <f t="shared" si="1"/>
        <v>0</v>
      </c>
    </row>
    <row r="53" spans="1:16" x14ac:dyDescent="0.2">
      <c r="A53" s="6">
        <f t="shared" si="2"/>
        <v>43</v>
      </c>
      <c r="B53" s="87"/>
      <c r="C53" s="88"/>
      <c r="D53" s="12"/>
      <c r="E53" s="12"/>
      <c r="F53" s="13"/>
      <c r="G53" s="12"/>
      <c r="H53" s="14"/>
      <c r="I53" s="14"/>
      <c r="P53">
        <f t="shared" si="1"/>
        <v>0</v>
      </c>
    </row>
    <row r="54" spans="1:16" x14ac:dyDescent="0.2">
      <c r="A54" s="6">
        <f t="shared" si="2"/>
        <v>44</v>
      </c>
      <c r="B54" s="87"/>
      <c r="C54" s="88"/>
      <c r="D54" s="12"/>
      <c r="E54" s="12"/>
      <c r="F54" s="13"/>
      <c r="G54" s="12"/>
      <c r="H54" s="14"/>
      <c r="I54" s="14"/>
      <c r="P54">
        <f t="shared" si="1"/>
        <v>0</v>
      </c>
    </row>
    <row r="55" spans="1:16" ht="13.5" thickBot="1" x14ac:dyDescent="0.25">
      <c r="A55" s="7">
        <f t="shared" si="2"/>
        <v>45</v>
      </c>
      <c r="B55" s="89"/>
      <c r="C55" s="90"/>
      <c r="D55" s="15"/>
      <c r="E55" s="15"/>
      <c r="F55" s="16"/>
      <c r="G55" s="15"/>
      <c r="H55" s="17"/>
      <c r="I55" s="17"/>
      <c r="P55">
        <f t="shared" si="1"/>
        <v>0</v>
      </c>
    </row>
    <row r="56" spans="1:16" x14ac:dyDescent="0.2">
      <c r="A56" s="52">
        <f t="shared" si="2"/>
        <v>46</v>
      </c>
      <c r="B56" s="81"/>
      <c r="C56" s="82"/>
      <c r="D56" s="12"/>
      <c r="E56" s="18"/>
      <c r="F56" s="19"/>
      <c r="G56" s="18"/>
      <c r="H56" s="20"/>
      <c r="I56" s="20"/>
      <c r="P56">
        <f t="shared" si="1"/>
        <v>0</v>
      </c>
    </row>
    <row r="57" spans="1:16" x14ac:dyDescent="0.2">
      <c r="A57" s="6">
        <f t="shared" si="2"/>
        <v>47</v>
      </c>
      <c r="B57" s="83"/>
      <c r="C57" s="84"/>
      <c r="D57" s="12"/>
      <c r="E57" s="12"/>
      <c r="F57" s="13"/>
      <c r="G57" s="12"/>
      <c r="H57" s="14"/>
      <c r="I57" s="14"/>
      <c r="P57">
        <f t="shared" si="1"/>
        <v>0</v>
      </c>
    </row>
    <row r="58" spans="1:16" x14ac:dyDescent="0.2">
      <c r="A58" s="6">
        <f t="shared" si="2"/>
        <v>48</v>
      </c>
      <c r="B58" s="87"/>
      <c r="C58" s="88"/>
      <c r="D58" s="12"/>
      <c r="E58" s="12"/>
      <c r="F58" s="13"/>
      <c r="G58" s="12"/>
      <c r="H58" s="14"/>
      <c r="I58" s="14"/>
      <c r="P58">
        <f t="shared" si="1"/>
        <v>0</v>
      </c>
    </row>
    <row r="59" spans="1:16" x14ac:dyDescent="0.2">
      <c r="A59" s="6">
        <f t="shared" si="2"/>
        <v>49</v>
      </c>
      <c r="B59" s="87"/>
      <c r="C59" s="88"/>
      <c r="D59" s="12"/>
      <c r="E59" s="12"/>
      <c r="F59" s="13"/>
      <c r="G59" s="12"/>
      <c r="H59" s="14"/>
      <c r="I59" s="14"/>
      <c r="P59">
        <f t="shared" si="1"/>
        <v>0</v>
      </c>
    </row>
    <row r="60" spans="1:16" ht="13.5" thickBot="1" x14ac:dyDescent="0.25">
      <c r="A60" s="7">
        <f t="shared" si="2"/>
        <v>50</v>
      </c>
      <c r="B60" s="89"/>
      <c r="C60" s="90"/>
      <c r="D60" s="15"/>
      <c r="E60" s="15"/>
      <c r="F60" s="16"/>
      <c r="G60" s="15"/>
      <c r="H60" s="17"/>
      <c r="I60" s="17"/>
      <c r="P60">
        <f t="shared" si="1"/>
        <v>0</v>
      </c>
    </row>
    <row r="61" spans="1:16" x14ac:dyDescent="0.2">
      <c r="A61" s="52">
        <f t="shared" si="2"/>
        <v>51</v>
      </c>
      <c r="B61" s="91"/>
      <c r="C61" s="92"/>
      <c r="D61" s="12"/>
      <c r="E61" s="18"/>
      <c r="F61" s="19"/>
      <c r="G61" s="18"/>
      <c r="H61" s="20"/>
      <c r="I61" s="20"/>
      <c r="P61">
        <f t="shared" si="1"/>
        <v>0</v>
      </c>
    </row>
    <row r="62" spans="1:16" x14ac:dyDescent="0.2">
      <c r="A62" s="6">
        <f t="shared" si="2"/>
        <v>52</v>
      </c>
      <c r="B62" s="87"/>
      <c r="C62" s="88"/>
      <c r="D62" s="12"/>
      <c r="E62" s="12"/>
      <c r="F62" s="13"/>
      <c r="G62" s="12"/>
      <c r="H62" s="14"/>
      <c r="I62" s="14"/>
      <c r="P62">
        <f t="shared" si="1"/>
        <v>0</v>
      </c>
    </row>
    <row r="63" spans="1:16" x14ac:dyDescent="0.2">
      <c r="A63" s="6">
        <f t="shared" si="2"/>
        <v>53</v>
      </c>
      <c r="B63" s="87"/>
      <c r="C63" s="88"/>
      <c r="D63" s="12"/>
      <c r="E63" s="12"/>
      <c r="F63" s="13"/>
      <c r="G63" s="12"/>
      <c r="H63" s="14"/>
      <c r="I63" s="14"/>
      <c r="P63">
        <f t="shared" si="1"/>
        <v>0</v>
      </c>
    </row>
    <row r="64" spans="1:16" x14ac:dyDescent="0.2">
      <c r="A64" s="6">
        <f t="shared" si="2"/>
        <v>54</v>
      </c>
      <c r="B64" s="87"/>
      <c r="C64" s="88"/>
      <c r="D64" s="12"/>
      <c r="E64" s="12"/>
      <c r="F64" s="13"/>
      <c r="G64" s="12"/>
      <c r="H64" s="14"/>
      <c r="I64" s="14"/>
      <c r="P64">
        <f t="shared" si="1"/>
        <v>0</v>
      </c>
    </row>
    <row r="65" spans="1:16" ht="13.5" thickBot="1" x14ac:dyDescent="0.25">
      <c r="A65" s="7">
        <f t="shared" si="2"/>
        <v>55</v>
      </c>
      <c r="B65" s="89"/>
      <c r="C65" s="90"/>
      <c r="D65" s="15"/>
      <c r="E65" s="15"/>
      <c r="F65" s="16"/>
      <c r="G65" s="15"/>
      <c r="H65" s="17"/>
      <c r="I65" s="17"/>
      <c r="P65">
        <f t="shared" si="1"/>
        <v>0</v>
      </c>
    </row>
    <row r="66" spans="1:16" x14ac:dyDescent="0.2">
      <c r="A66" s="52">
        <f t="shared" si="2"/>
        <v>56</v>
      </c>
      <c r="B66" s="91"/>
      <c r="C66" s="92"/>
      <c r="D66" s="12"/>
      <c r="E66" s="18"/>
      <c r="F66" s="19"/>
      <c r="G66" s="18"/>
      <c r="H66" s="20"/>
      <c r="I66" s="20"/>
      <c r="P66">
        <f t="shared" si="1"/>
        <v>0</v>
      </c>
    </row>
    <row r="67" spans="1:16" x14ac:dyDescent="0.2">
      <c r="A67" s="6">
        <f t="shared" si="2"/>
        <v>57</v>
      </c>
      <c r="B67" s="87"/>
      <c r="C67" s="88"/>
      <c r="D67" s="12"/>
      <c r="E67" s="12"/>
      <c r="F67" s="13"/>
      <c r="G67" s="12"/>
      <c r="H67" s="14"/>
      <c r="I67" s="14"/>
      <c r="P67">
        <f t="shared" si="1"/>
        <v>0</v>
      </c>
    </row>
    <row r="68" spans="1:16" x14ac:dyDescent="0.2">
      <c r="A68" s="6">
        <f t="shared" si="2"/>
        <v>58</v>
      </c>
      <c r="B68" s="87"/>
      <c r="C68" s="88"/>
      <c r="D68" s="12"/>
      <c r="E68" s="12"/>
      <c r="F68" s="13"/>
      <c r="G68" s="12"/>
      <c r="H68" s="14"/>
      <c r="I68" s="14"/>
      <c r="P68">
        <f t="shared" si="1"/>
        <v>0</v>
      </c>
    </row>
    <row r="69" spans="1:16" x14ac:dyDescent="0.2">
      <c r="A69" s="6">
        <f t="shared" si="2"/>
        <v>59</v>
      </c>
      <c r="B69" s="87"/>
      <c r="C69" s="88"/>
      <c r="D69" s="12"/>
      <c r="E69" s="12"/>
      <c r="F69" s="13"/>
      <c r="G69" s="12"/>
      <c r="H69" s="14"/>
      <c r="I69" s="14"/>
      <c r="P69">
        <f t="shared" si="1"/>
        <v>0</v>
      </c>
    </row>
    <row r="70" spans="1:16" ht="13.5" thickBot="1" x14ac:dyDescent="0.25">
      <c r="A70" s="7">
        <f t="shared" si="2"/>
        <v>60</v>
      </c>
      <c r="B70" s="89"/>
      <c r="C70" s="90"/>
      <c r="D70" s="15"/>
      <c r="E70" s="15"/>
      <c r="F70" s="16"/>
      <c r="G70" s="15"/>
      <c r="H70" s="17"/>
      <c r="I70" s="17"/>
      <c r="P70">
        <f t="shared" si="1"/>
        <v>0</v>
      </c>
    </row>
    <row r="71" spans="1:16" x14ac:dyDescent="0.2">
      <c r="A71" s="52">
        <f t="shared" si="2"/>
        <v>61</v>
      </c>
      <c r="B71" s="91"/>
      <c r="C71" s="92"/>
      <c r="D71" s="12"/>
      <c r="E71" s="18"/>
      <c r="F71" s="19"/>
      <c r="G71" s="18"/>
      <c r="H71" s="20"/>
      <c r="I71" s="20"/>
      <c r="P71">
        <f t="shared" si="1"/>
        <v>0</v>
      </c>
    </row>
    <row r="72" spans="1:16" x14ac:dyDescent="0.2">
      <c r="A72" s="6">
        <f t="shared" si="2"/>
        <v>62</v>
      </c>
      <c r="B72" s="87"/>
      <c r="C72" s="88"/>
      <c r="D72" s="12"/>
      <c r="E72" s="12"/>
      <c r="F72" s="13"/>
      <c r="G72" s="12"/>
      <c r="H72" s="14"/>
      <c r="I72" s="14"/>
      <c r="P72">
        <f t="shared" si="1"/>
        <v>0</v>
      </c>
    </row>
    <row r="73" spans="1:16" x14ac:dyDescent="0.2">
      <c r="A73" s="6">
        <f t="shared" si="2"/>
        <v>63</v>
      </c>
      <c r="B73" s="87"/>
      <c r="C73" s="88"/>
      <c r="D73" s="12"/>
      <c r="E73" s="12"/>
      <c r="F73" s="13"/>
      <c r="G73" s="12"/>
      <c r="H73" s="14"/>
      <c r="I73" s="14"/>
      <c r="P73">
        <f t="shared" si="1"/>
        <v>0</v>
      </c>
    </row>
    <row r="74" spans="1:16" x14ac:dyDescent="0.2">
      <c r="A74" s="6">
        <f t="shared" si="2"/>
        <v>64</v>
      </c>
      <c r="B74" s="87"/>
      <c r="C74" s="88"/>
      <c r="D74" s="12"/>
      <c r="E74" s="12"/>
      <c r="F74" s="13"/>
      <c r="G74" s="12"/>
      <c r="H74" s="14"/>
      <c r="I74" s="14"/>
      <c r="P74">
        <f t="shared" si="1"/>
        <v>0</v>
      </c>
    </row>
    <row r="75" spans="1:16" ht="13.5" thickBot="1" x14ac:dyDescent="0.25">
      <c r="A75" s="7">
        <f t="shared" si="2"/>
        <v>65</v>
      </c>
      <c r="B75" s="89"/>
      <c r="C75" s="90"/>
      <c r="D75" s="15"/>
      <c r="E75" s="15"/>
      <c r="F75" s="16"/>
      <c r="G75" s="15"/>
      <c r="H75" s="17"/>
      <c r="I75" s="17"/>
      <c r="P75">
        <f t="shared" si="1"/>
        <v>0</v>
      </c>
    </row>
    <row r="76" spans="1:16" x14ac:dyDescent="0.2">
      <c r="A76" s="52">
        <f t="shared" si="2"/>
        <v>66</v>
      </c>
      <c r="B76" s="91"/>
      <c r="C76" s="92"/>
      <c r="D76" s="12"/>
      <c r="E76" s="18"/>
      <c r="F76" s="19"/>
      <c r="G76" s="18"/>
      <c r="H76" s="20"/>
      <c r="I76" s="20"/>
      <c r="P76">
        <f t="shared" ref="P76:P90" si="3">IF(B76="",0,1)</f>
        <v>0</v>
      </c>
    </row>
    <row r="77" spans="1:16" x14ac:dyDescent="0.2">
      <c r="A77" s="6">
        <f t="shared" ref="A77:A90" si="4">A76+1</f>
        <v>67</v>
      </c>
      <c r="B77" s="87"/>
      <c r="C77" s="88"/>
      <c r="D77" s="12"/>
      <c r="E77" s="12"/>
      <c r="F77" s="13"/>
      <c r="G77" s="12"/>
      <c r="H77" s="14"/>
      <c r="I77" s="14"/>
      <c r="P77">
        <f t="shared" si="3"/>
        <v>0</v>
      </c>
    </row>
    <row r="78" spans="1:16" x14ac:dyDescent="0.2">
      <c r="A78" s="6">
        <f t="shared" si="4"/>
        <v>68</v>
      </c>
      <c r="B78" s="87"/>
      <c r="C78" s="88"/>
      <c r="D78" s="12"/>
      <c r="E78" s="12"/>
      <c r="F78" s="13"/>
      <c r="G78" s="12"/>
      <c r="H78" s="14"/>
      <c r="I78" s="14"/>
      <c r="P78">
        <f t="shared" si="3"/>
        <v>0</v>
      </c>
    </row>
    <row r="79" spans="1:16" x14ac:dyDescent="0.2">
      <c r="A79" s="6">
        <f t="shared" si="4"/>
        <v>69</v>
      </c>
      <c r="B79" s="87"/>
      <c r="C79" s="88"/>
      <c r="D79" s="12"/>
      <c r="E79" s="12"/>
      <c r="F79" s="13"/>
      <c r="G79" s="12"/>
      <c r="H79" s="14"/>
      <c r="I79" s="14"/>
      <c r="P79">
        <f t="shared" si="3"/>
        <v>0</v>
      </c>
    </row>
    <row r="80" spans="1:16" ht="13.5" thickBot="1" x14ac:dyDescent="0.25">
      <c r="A80" s="7">
        <f t="shared" si="4"/>
        <v>70</v>
      </c>
      <c r="B80" s="89"/>
      <c r="C80" s="90"/>
      <c r="D80" s="15"/>
      <c r="E80" s="15"/>
      <c r="F80" s="16"/>
      <c r="G80" s="15"/>
      <c r="H80" s="17"/>
      <c r="I80" s="17"/>
      <c r="P80">
        <f t="shared" si="3"/>
        <v>0</v>
      </c>
    </row>
    <row r="81" spans="1:16" x14ac:dyDescent="0.2">
      <c r="A81" s="52">
        <f t="shared" si="4"/>
        <v>71</v>
      </c>
      <c r="B81" s="91"/>
      <c r="C81" s="92"/>
      <c r="D81" s="12"/>
      <c r="E81" s="18"/>
      <c r="F81" s="19"/>
      <c r="G81" s="18"/>
      <c r="H81" s="20"/>
      <c r="I81" s="20"/>
      <c r="P81">
        <f t="shared" si="3"/>
        <v>0</v>
      </c>
    </row>
    <row r="82" spans="1:16" x14ac:dyDescent="0.2">
      <c r="A82" s="6">
        <f t="shared" si="4"/>
        <v>72</v>
      </c>
      <c r="B82" s="87"/>
      <c r="C82" s="88"/>
      <c r="D82" s="12"/>
      <c r="E82" s="12"/>
      <c r="F82" s="13"/>
      <c r="G82" s="12"/>
      <c r="H82" s="14"/>
      <c r="I82" s="14"/>
      <c r="P82">
        <f t="shared" si="3"/>
        <v>0</v>
      </c>
    </row>
    <row r="83" spans="1:16" x14ac:dyDescent="0.2">
      <c r="A83" s="6">
        <f t="shared" si="4"/>
        <v>73</v>
      </c>
      <c r="B83" s="87"/>
      <c r="C83" s="88"/>
      <c r="D83" s="12"/>
      <c r="E83" s="12"/>
      <c r="F83" s="13"/>
      <c r="G83" s="12"/>
      <c r="H83" s="14"/>
      <c r="I83" s="14"/>
      <c r="P83">
        <f t="shared" si="3"/>
        <v>0</v>
      </c>
    </row>
    <row r="84" spans="1:16" x14ac:dyDescent="0.2">
      <c r="A84" s="6">
        <f t="shared" si="4"/>
        <v>74</v>
      </c>
      <c r="B84" s="87"/>
      <c r="C84" s="88"/>
      <c r="D84" s="12"/>
      <c r="E84" s="12"/>
      <c r="F84" s="13"/>
      <c r="G84" s="12"/>
      <c r="H84" s="14"/>
      <c r="I84" s="14"/>
      <c r="P84">
        <f t="shared" si="3"/>
        <v>0</v>
      </c>
    </row>
    <row r="85" spans="1:16" ht="13.5" thickBot="1" x14ac:dyDescent="0.25">
      <c r="A85" s="7">
        <f t="shared" si="4"/>
        <v>75</v>
      </c>
      <c r="B85" s="89"/>
      <c r="C85" s="90"/>
      <c r="D85" s="15"/>
      <c r="E85" s="15"/>
      <c r="F85" s="16"/>
      <c r="G85" s="15"/>
      <c r="H85" s="17"/>
      <c r="I85" s="17"/>
      <c r="P85">
        <f t="shared" si="3"/>
        <v>0</v>
      </c>
    </row>
    <row r="86" spans="1:16" x14ac:dyDescent="0.2">
      <c r="A86" s="52">
        <f t="shared" si="4"/>
        <v>76</v>
      </c>
      <c r="B86" s="91"/>
      <c r="C86" s="92"/>
      <c r="D86" s="12"/>
      <c r="E86" s="18"/>
      <c r="F86" s="19"/>
      <c r="G86" s="18"/>
      <c r="H86" s="20"/>
      <c r="I86" s="20"/>
      <c r="P86">
        <f t="shared" si="3"/>
        <v>0</v>
      </c>
    </row>
    <row r="87" spans="1:16" x14ac:dyDescent="0.2">
      <c r="A87" s="6">
        <f t="shared" si="4"/>
        <v>77</v>
      </c>
      <c r="B87" s="87"/>
      <c r="C87" s="88"/>
      <c r="D87" s="12"/>
      <c r="E87" s="12"/>
      <c r="F87" s="13"/>
      <c r="G87" s="12"/>
      <c r="H87" s="14"/>
      <c r="I87" s="14"/>
      <c r="P87">
        <f t="shared" si="3"/>
        <v>0</v>
      </c>
    </row>
    <row r="88" spans="1:16" x14ac:dyDescent="0.2">
      <c r="A88" s="6">
        <f t="shared" si="4"/>
        <v>78</v>
      </c>
      <c r="B88" s="87"/>
      <c r="C88" s="88"/>
      <c r="D88" s="12"/>
      <c r="E88" s="12"/>
      <c r="F88" s="13"/>
      <c r="G88" s="12"/>
      <c r="H88" s="14"/>
      <c r="I88" s="14"/>
      <c r="P88">
        <f t="shared" si="3"/>
        <v>0</v>
      </c>
    </row>
    <row r="89" spans="1:16" x14ac:dyDescent="0.2">
      <c r="A89" s="6">
        <f t="shared" si="4"/>
        <v>79</v>
      </c>
      <c r="B89" s="87"/>
      <c r="C89" s="88"/>
      <c r="D89" s="12"/>
      <c r="E89" s="12"/>
      <c r="F89" s="13"/>
      <c r="G89" s="12"/>
      <c r="H89" s="14"/>
      <c r="I89" s="14"/>
      <c r="P89">
        <f t="shared" si="3"/>
        <v>0</v>
      </c>
    </row>
    <row r="90" spans="1:16" ht="13.5" thickBot="1" x14ac:dyDescent="0.25">
      <c r="A90" s="7">
        <f t="shared" si="4"/>
        <v>80</v>
      </c>
      <c r="B90" s="89"/>
      <c r="C90" s="90"/>
      <c r="D90" s="15"/>
      <c r="E90" s="15"/>
      <c r="F90" s="16"/>
      <c r="G90" s="15"/>
      <c r="H90" s="17"/>
      <c r="I90" s="17"/>
      <c r="P90">
        <f t="shared" si="3"/>
        <v>0</v>
      </c>
    </row>
  </sheetData>
  <sheetProtection sheet="1" selectLockedCells="1"/>
  <mergeCells count="8">
    <mergeCell ref="B4:I4"/>
    <mergeCell ref="F5:H5"/>
    <mergeCell ref="B8:C8"/>
    <mergeCell ref="A1:F1"/>
    <mergeCell ref="A2:B2"/>
    <mergeCell ref="B6:E6"/>
    <mergeCell ref="F6:H6"/>
    <mergeCell ref="B5:D5"/>
  </mergeCells>
  <dataValidations count="6">
    <dataValidation type="decimal" errorStyle="warning" allowBlank="1" showInputMessage="1" showErrorMessage="1" errorTitle="Achtung!" error="Der Wert erscheint unrealistisch._x000a_Bitte prüfen Sie nochmals, ob der Wert richtig ist." sqref="D11:D90" xr:uid="{00000000-0002-0000-0000-000000000000}">
      <formula1>3</formula1>
      <formula2>6</formula2>
    </dataValidation>
    <dataValidation type="decimal" errorStyle="warning" allowBlank="1" showInputMessage="1" showErrorMessage="1" error="Der Wert erscheint unrealistisch._x000a_bitte prüfen Sie nochmals, ob der Wert richtig ist." sqref="E11:E90" xr:uid="{00000000-0002-0000-0000-000001000000}">
      <formula1>1.3</formula1>
      <formula2>7</formula2>
    </dataValidation>
    <dataValidation type="decimal" errorStyle="warning" allowBlank="1" showInputMessage="1" showErrorMessage="1" error="Der Wert erscheint unrealistisch._x000a_bitte prüfen Sie nochmals, ob der Wert richtig ist." sqref="F11:F90" xr:uid="{00000000-0002-0000-0000-000002000000}">
      <formula1>0.45</formula1>
      <formula2>2.1</formula2>
    </dataValidation>
    <dataValidation type="decimal" errorStyle="warning" allowBlank="1" showInputMessage="1" showErrorMessage="1" error="Der Wert erscheint unrealistisch._x000a_bitte prüfen Sie nochmals, ob der Wert richtig ist." sqref="G11:G90" xr:uid="{00000000-0002-0000-0000-000003000000}">
      <formula1>12</formula1>
      <formula2>36</formula2>
    </dataValidation>
    <dataValidation type="whole" errorStyle="warning" allowBlank="1" showInputMessage="1" showErrorMessage="1" error="Der Wert erscheint unrealistisch._x000a_bitte prüfen Sie nochmals, ob der Wert richtig ist." sqref="H11:H90" xr:uid="{00000000-0002-0000-0000-000004000000}">
      <formula1>70</formula1>
      <formula2>130</formula2>
    </dataValidation>
    <dataValidation type="whole" errorStyle="warning" allowBlank="1" showInputMessage="1" showErrorMessage="1" error="Der Wert erscheint unrealistisch._x000a_bitte prüfen Sie nochmals, ob der Wert richtig ist." sqref="I11:I90" xr:uid="{00000000-0002-0000-0000-000005000000}">
      <formula1>486</formula1>
      <formula2>1566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9" orientation="landscape" horizontalDpi="300" verticalDpi="300" r:id="rId1"/>
  <headerFooter alignWithMargins="0"/>
  <rowBreaks count="2" manualBreakCount="2">
    <brk id="35" max="8" man="1"/>
    <brk id="70" max="8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C38233A-3A79-46F8-9DF8-5D47042E01C0}">
            <xm:f>männlich_Ausw.!$Q7="Fähigkeitstalent"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expression" priority="2" id="{42854790-E7CE-4E6A-AFCD-A97BF4796650}">
            <xm:f>männlich_Ausw.!$Q7="Multitalent"</xm:f>
            <x14:dxf>
              <fill>
                <patternFill>
                  <bgColor rgb="FF92D050"/>
                </patternFill>
              </fill>
            </x14:dxf>
          </x14:cfRule>
          <xm:sqref>B11:C90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tabColor theme="4" tint="0.39997558519241921"/>
  </sheetPr>
  <dimension ref="A1:U100"/>
  <sheetViews>
    <sheetView showGridLines="0" zoomScaleNormal="100" workbookViewId="0">
      <selection activeCell="B7" sqref="B7"/>
    </sheetView>
  </sheetViews>
  <sheetFormatPr baseColWidth="10" defaultColWidth="11.42578125" defaultRowHeight="12.75" x14ac:dyDescent="0.2"/>
  <cols>
    <col min="1" max="1" width="4" customWidth="1"/>
    <col min="2" max="3" width="15.7109375" customWidth="1"/>
    <col min="4" max="4" width="8.42578125" customWidth="1"/>
    <col min="5" max="5" width="9.42578125" customWidth="1"/>
    <col min="6" max="6" width="8.42578125" customWidth="1"/>
    <col min="7" max="7" width="9.7109375" customWidth="1"/>
    <col min="8" max="8" width="8.42578125" customWidth="1"/>
    <col min="9" max="9" width="9.85546875" customWidth="1"/>
    <col min="10" max="10" width="8.42578125" customWidth="1"/>
    <col min="11" max="11" width="9.85546875" customWidth="1"/>
    <col min="12" max="12" width="8.42578125" customWidth="1"/>
    <col min="13" max="13" width="9.7109375" customWidth="1"/>
    <col min="14" max="14" width="8.42578125" customWidth="1"/>
    <col min="15" max="15" width="9.42578125" customWidth="1"/>
    <col min="17" max="17" width="16" customWidth="1"/>
    <col min="19" max="19" width="3.85546875" bestFit="1" customWidth="1"/>
    <col min="20" max="20" width="3.28515625" bestFit="1" customWidth="1"/>
    <col min="21" max="21" width="3.42578125" bestFit="1" customWidth="1"/>
    <col min="22" max="22" width="2" customWidth="1"/>
    <col min="23" max="24" width="2" bestFit="1" customWidth="1"/>
  </cols>
  <sheetData>
    <row r="1" spans="1:21" ht="15.75" x14ac:dyDescent="0.25">
      <c r="A1" s="1" t="s">
        <v>44</v>
      </c>
    </row>
    <row r="2" spans="1:21" ht="20.25" customHeight="1" thickBot="1" x14ac:dyDescent="0.25">
      <c r="A2" s="113" t="s">
        <v>15</v>
      </c>
    </row>
    <row r="3" spans="1:21" ht="18" hidden="1" customHeight="1" thickBot="1" x14ac:dyDescent="0.25">
      <c r="A3" s="108"/>
      <c r="B3" s="109" t="s">
        <v>43</v>
      </c>
      <c r="C3" s="110" t="s">
        <v>16</v>
      </c>
      <c r="D3" s="24">
        <v>4.4000000000000004</v>
      </c>
      <c r="E3" s="25"/>
      <c r="F3" s="74">
        <v>4</v>
      </c>
      <c r="G3" s="102" t="s">
        <v>41</v>
      </c>
      <c r="H3" s="24">
        <v>1.28</v>
      </c>
      <c r="I3" s="25"/>
      <c r="J3" s="24">
        <v>24.7</v>
      </c>
      <c r="K3" s="102" t="s">
        <v>42</v>
      </c>
      <c r="L3" s="24">
        <v>98</v>
      </c>
      <c r="M3" s="25"/>
      <c r="N3" s="93">
        <v>1012</v>
      </c>
      <c r="O3" s="104" t="s">
        <v>41</v>
      </c>
      <c r="P3" s="105"/>
      <c r="Q3" s="29">
        <v>649</v>
      </c>
    </row>
    <row r="4" spans="1:21" ht="18" hidden="1" customHeight="1" thickBot="1" x14ac:dyDescent="0.25">
      <c r="A4" s="111"/>
      <c r="B4" s="111"/>
      <c r="C4" s="112" t="s">
        <v>17</v>
      </c>
      <c r="D4" s="27">
        <v>0.3</v>
      </c>
      <c r="E4" s="25"/>
      <c r="F4" s="27">
        <v>0.4</v>
      </c>
      <c r="G4" s="103" t="s">
        <v>38</v>
      </c>
      <c r="H4" s="24">
        <v>0.18</v>
      </c>
      <c r="I4" s="26"/>
      <c r="J4" s="24">
        <v>3.8</v>
      </c>
      <c r="K4" s="103" t="s">
        <v>39</v>
      </c>
      <c r="L4" s="24">
        <v>6</v>
      </c>
      <c r="M4" s="26"/>
      <c r="N4" s="24">
        <v>121</v>
      </c>
      <c r="O4" s="106" t="s">
        <v>40</v>
      </c>
      <c r="P4" s="107"/>
    </row>
    <row r="5" spans="1:21" ht="26.25" customHeight="1" x14ac:dyDescent="0.2">
      <c r="A5" s="152" t="s">
        <v>12</v>
      </c>
      <c r="B5" s="154" t="s">
        <v>13</v>
      </c>
      <c r="C5" s="156" t="s">
        <v>14</v>
      </c>
      <c r="D5" s="160" t="s">
        <v>5</v>
      </c>
      <c r="E5" s="161"/>
      <c r="F5" s="160" t="s">
        <v>6</v>
      </c>
      <c r="G5" s="161"/>
      <c r="H5" s="160" t="s">
        <v>7</v>
      </c>
      <c r="I5" s="161"/>
      <c r="J5" s="160" t="s">
        <v>8</v>
      </c>
      <c r="K5" s="161"/>
      <c r="L5" s="160" t="s">
        <v>9</v>
      </c>
      <c r="M5" s="161"/>
      <c r="N5" s="160" t="s">
        <v>10</v>
      </c>
      <c r="O5" s="161"/>
      <c r="P5" s="158" t="s">
        <v>18</v>
      </c>
      <c r="Q5" s="158" t="s">
        <v>19</v>
      </c>
    </row>
    <row r="6" spans="1:21" ht="18" customHeight="1" thickBot="1" x14ac:dyDescent="0.25">
      <c r="A6" s="153"/>
      <c r="B6" s="155"/>
      <c r="C6" s="157"/>
      <c r="D6" s="68" t="s">
        <v>20</v>
      </c>
      <c r="E6" s="69" t="s">
        <v>21</v>
      </c>
      <c r="F6" s="68" t="s">
        <v>20</v>
      </c>
      <c r="G6" s="69" t="s">
        <v>21</v>
      </c>
      <c r="H6" s="68" t="s">
        <v>20</v>
      </c>
      <c r="I6" s="69" t="s">
        <v>21</v>
      </c>
      <c r="J6" s="68" t="s">
        <v>20</v>
      </c>
      <c r="K6" s="69" t="s">
        <v>21</v>
      </c>
      <c r="L6" s="68" t="s">
        <v>20</v>
      </c>
      <c r="M6" s="69" t="s">
        <v>21</v>
      </c>
      <c r="N6" s="68" t="s">
        <v>20</v>
      </c>
      <c r="O6" s="69" t="s">
        <v>21</v>
      </c>
      <c r="P6" s="159"/>
      <c r="Q6" s="159"/>
      <c r="S6" s="5"/>
      <c r="T6" s="5"/>
      <c r="U6" s="5"/>
    </row>
    <row r="7" spans="1:21" ht="14.45" customHeight="1" thickTop="1" x14ac:dyDescent="0.2">
      <c r="A7" s="8">
        <v>1</v>
      </c>
      <c r="B7" s="117" t="str">
        <f>IF(männlich_Datenerf.!B11="","",männlich_Datenerf.!B11)</f>
        <v/>
      </c>
      <c r="C7" s="118" t="str">
        <f>IF(männlich_Datenerf.!C11="","",männlich_Datenerf.!C11)</f>
        <v/>
      </c>
      <c r="D7" s="50" t="str">
        <f>IF(OR(männlich_Datenerf.!D11="",$D$4=""),"",IF(ROUND(100-10*((männlich_Datenerf.!D11-männlich_Ausw.!$D$3)/männlich_Ausw.!$D$4),0)&lt;0,0,ROUND(100-10*((männlich_Datenerf.!D11-männlich_Ausw.!$D$3)/männlich_Ausw.!$D$4),0)))</f>
        <v/>
      </c>
      <c r="E7" s="57" t="str">
        <f>IF(D7="","",IF(männlich_Datenerf.!D11&lt;=$D$3-1.5*$D$4,"Gold",IF(männlich_Datenerf.!D11&lt;=$D$3-0.5*$D$4,"Silber",IF(männlich_Datenerf.!D11&lt;=$D$3+0.5*$D$4,"Bronze",IF(männlich_Datenerf.!D11&lt;=$D$3+1.5*$D$4,"4. Platz","5. Platz")))))</f>
        <v/>
      </c>
      <c r="F7" s="45" t="str">
        <f>IF(OR(männlich_Datenerf.!E11="",männlich_Ausw.!$F$4=""),"",IF(ROUND(100+10*((männlich_Datenerf.!E11-männlich_Ausw.!$F$3)/männlich_Ausw.!$F$4),0)&lt;0,0,ROUND(100+10*((männlich_Datenerf.!E11-männlich_Ausw.!$F$3)/männlich_Ausw.!$F$4),0)))</f>
        <v/>
      </c>
      <c r="G7" s="54" t="str">
        <f>IF(F7="","",IF(männlich_Datenerf.!E11&gt;=$F$3+1.5*$F$4,"Gold",IF(männlich_Datenerf.!E11&gt;=$F$3+0.5*$F$4,"Silber",IF(männlich_Datenerf.!E11&gt;=$F$3-0.5*$F$4,"Bronze",IF(männlich_Datenerf.!E11&gt;=$F$3-1.5*$F$4,"4. Platz","5. Platz")))))</f>
        <v/>
      </c>
      <c r="H7" s="45" t="str">
        <f>IF(OR(männlich_Datenerf.!F11="",$H$4=""),"",IF(ROUND(100+10*((männlich_Datenerf.!F11-$H$3)/$H$4),0)&lt;0,0,ROUND(100+10*((männlich_Datenerf.!F11-$H$3)/$H$4),0)))</f>
        <v/>
      </c>
      <c r="I7" s="58" t="str">
        <f>IF(H7="","",IF(männlich_Datenerf.!F11&gt;=$H$3+1.5*$H$4,"Gold",IF(männlich_Datenerf.!F11&gt;=$H$3+0.5*$H$4,"Silber",IF(männlich_Datenerf.!F11&gt;=$H$3-0.5*$H$4,"Bronze",IF(männlich_Datenerf.!F11&gt;=$H$3-1.5*$H$4,"4. Platz","5. Platz")))))</f>
        <v/>
      </c>
      <c r="J7" s="45" t="str">
        <f>IF(OR(männlich_Datenerf.!G11="",$J$4=""),"",IF(ROUND(100-10*((männlich_Datenerf.!G11-$J$3)/$J$4),0)&lt;0,0,ROUND(100-10*((männlich_Datenerf.!G11-$J$3)/$J$4),0)))</f>
        <v/>
      </c>
      <c r="K7" s="58" t="str">
        <f>IF(J7="","",IF(männlich_Datenerf.!G11&lt;=$J$3-1.5*$J$4,"Gold",IF(männlich_Datenerf.!G11&lt;=$J$3-0.5*$J$4,"Silber",IF(männlich_Datenerf.!G11&lt;=$J$3+0.5*$J$4,"Bronze",IF(männlich_Datenerf.!G11&lt;=$J$3+1.5*$J$4,"4. Platz","5. Platz")))))</f>
        <v/>
      </c>
      <c r="L7" s="45" t="str">
        <f>IF(OR(männlich_Datenerf.!H11="",$L$4=""),"",IF(ROUND(100+10*((männlich_Datenerf.!H11-$L$3)/$L$4),0)&lt;0,0,ROUND(100+10*((männlich_Datenerf.!H11-$L$3)/$L$4),0)))</f>
        <v/>
      </c>
      <c r="M7" s="58" t="str">
        <f>IF(L7="","",IF(männlich_Datenerf.!H11&gt;=$L$3+1.5*$L$4,"Gold",IF(männlich_Datenerf.!H11&gt;=$L$3+0.5*$L$4,"Silber",IF(männlich_Datenerf.!H11&gt;=$L$3-0.5*$L$4,"Bronze",IF(männlich_Datenerf.!H11&gt;=$L$3-1.5*$L$4,"4. Platz","5. Platz")))))</f>
        <v/>
      </c>
      <c r="N7" s="46" t="str">
        <f>IF(OR(männlich_Datenerf.!I11="",$N$4=""),"",IF(ROUND(100+10*((männlich_Datenerf.!I11-$N$3)/$N$4),0)&lt;0,0,ROUND(100+10*((männlich_Datenerf.!I11-$N$3)/$N$4),0)))</f>
        <v/>
      </c>
      <c r="O7" s="55" t="str">
        <f>IF(N7="","",IF(männlich_Datenerf.!I11&gt;=$N$3+1.5*$N$4,"Gold",IF(männlich_Datenerf.!I11&gt;=$N$3+0.5*$N$4,"Silber",IF(männlich_Datenerf.!I11&gt;=$N$3-0.5*$N$4,"Bronze",IF(männlich_Datenerf.!I11&gt;=$N$3-1.5*$N$4,"4. Platz","5. Platz")))))</f>
        <v/>
      </c>
      <c r="P7" s="51" t="str">
        <f>IF(SUM(D7:N7)=0,"",SUM(D7:N7))</f>
        <v/>
      </c>
      <c r="Q7" s="28" t="str">
        <f>Datenquelle!AC2</f>
        <v/>
      </c>
    </row>
    <row r="8" spans="1:21" ht="14.45" customHeight="1" x14ac:dyDescent="0.2">
      <c r="A8" s="6">
        <f>A7+1</f>
        <v>2</v>
      </c>
      <c r="B8" s="117" t="str">
        <f>IF(männlich_Datenerf.!B12="","",männlich_Datenerf.!B12)</f>
        <v/>
      </c>
      <c r="C8" s="119" t="str">
        <f>IF(männlich_Datenerf.!C12="","",männlich_Datenerf.!C12)</f>
        <v/>
      </c>
      <c r="D8" s="50" t="str">
        <f>IF(OR(männlich_Datenerf.!D12="",$D$4=""),"",IF(ROUND(100-10*((männlich_Datenerf.!D12-männlich_Ausw.!$D$3)/männlich_Ausw.!$D$4),0)&lt;0,0,ROUND(100-10*((männlich_Datenerf.!D12-männlich_Ausw.!$D$3)/männlich_Ausw.!$D$4),0)))</f>
        <v/>
      </c>
      <c r="E8" s="55" t="str">
        <f>IF(D8="","",IF(männlich_Datenerf.!D12&lt;=$D$3-1.5*$D$4,"Gold",IF(männlich_Datenerf.!D12&lt;=$D$3-0.5*$D$4,"Silber",IF(männlich_Datenerf.!D12&lt;=$D$3+0.5*$D$4,"Bronze",IF(männlich_Datenerf.!D12&lt;=$D$3+1.5*$D$4,"4. Platz","5. Platz")))))</f>
        <v/>
      </c>
      <c r="F8" s="46" t="str">
        <f>IF(OR(männlich_Datenerf.!E12="",männlich_Ausw.!$F$4=""),"",IF(ROUND(100+10*((männlich_Datenerf.!E12-männlich_Ausw.!$F$3)/männlich_Ausw.!$F$4),0)&lt;0,0,ROUND(100+10*((männlich_Datenerf.!E12-männlich_Ausw.!$F$3)/männlich_Ausw.!$F$4),0)))</f>
        <v/>
      </c>
      <c r="G8" s="55" t="str">
        <f>IF(F8="","",IF(männlich_Datenerf.!E12&gt;=$F$3+1.5*$F$4,"Gold",IF(männlich_Datenerf.!E12&gt;=$F$3+0.5*$F$4,"Silber",IF(männlich_Datenerf.!E12&gt;=$F$3-0.5*$F$4,"Bronze",IF(männlich_Datenerf.!E12&gt;=$F$3-1.5*$F$4,"4. Platz","5. Platz")))))</f>
        <v/>
      </c>
      <c r="H8" s="46" t="str">
        <f>IF(OR(männlich_Datenerf.!F12="",$H$4=""),"",IF(ROUND(100+10*((männlich_Datenerf.!F12-$H$3)/$H$4),0)&lt;0,0,ROUND(100+10*((männlich_Datenerf.!F12-$H$3)/$H$4),0)))</f>
        <v/>
      </c>
      <c r="I8" s="55" t="str">
        <f>IF(H8="","",IF(männlich_Datenerf.!F12&gt;=$H$3+1.5*$H$4,"Gold",IF(männlich_Datenerf.!F12&gt;=$H$3+0.5*$H$4,"Silber",IF(männlich_Datenerf.!F12&gt;=$H$3-0.5*$H$4,"Bronze",IF(männlich_Datenerf.!F12&gt;=$H$3-1.5*$H$4,"4. Platz","5. Platz")))))</f>
        <v/>
      </c>
      <c r="J8" s="46" t="str">
        <f>IF(OR(männlich_Datenerf.!G12="",$J$4=""),"",IF(ROUND(100-10*((männlich_Datenerf.!G12-$J$3)/$J$4),0)&lt;0,0,ROUND(100-10*((männlich_Datenerf.!G12-$J$3)/$J$4),0)))</f>
        <v/>
      </c>
      <c r="K8" s="55" t="str">
        <f>IF(J8="","",IF(männlich_Datenerf.!G12&lt;=$J$3-1.5*$J$4,"Gold",IF(männlich_Datenerf.!G12&lt;=$J$3-0.5*$J$4,"Silber",IF(männlich_Datenerf.!G12&lt;=$J$3+0.5*$J$4,"Bronze",IF(männlich_Datenerf.!G12&lt;=$J$3+1.5*$J$4,"4. Platz","5. Platz")))))</f>
        <v/>
      </c>
      <c r="L8" s="46" t="str">
        <f>IF(OR(männlich_Datenerf.!H12="",$L$4=""),"",IF(ROUND(100+10*((männlich_Datenerf.!H12-$L$3)/$L$4),0)&lt;0,0,ROUND(100+10*((männlich_Datenerf.!H12-$L$3)/$L$4),0)))</f>
        <v/>
      </c>
      <c r="M8" s="55" t="str">
        <f>IF(L8="","",IF(männlich_Datenerf.!H12&gt;=$L$3+1.5*$L$4,"Gold",IF(männlich_Datenerf.!H12&gt;=$L$3+0.5*$L$4,"Silber",IF(männlich_Datenerf.!H12&gt;=$L$3-0.5*$L$4,"Bronze",IF(männlich_Datenerf.!H12&gt;=$L$3-1.5*$L$4,"4. Platz","5. Platz")))))</f>
        <v/>
      </c>
      <c r="N8" s="46" t="str">
        <f>IF(OR(männlich_Datenerf.!I12="",$N$4=""),"",IF(ROUND(100+10*((männlich_Datenerf.!I12-$N$3)/$N$4),0)&lt;0,0,ROUND(100+10*((männlich_Datenerf.!I12-$N$3)/$N$4),0)))</f>
        <v/>
      </c>
      <c r="O8" s="55" t="str">
        <f>IF(N8="","",IF(männlich_Datenerf.!I12&gt;=$N$3+1.5*$N$4,"Gold",IF(männlich_Datenerf.!I12&gt;=$N$3+0.5*$N$4,"Silber",IF(männlich_Datenerf.!I12&gt;=$N$3-0.5*$N$4,"Bronze",IF(männlich_Datenerf.!I12&gt;=$N$3-1.5*$N$4,"4. Platz","5. Platz")))))</f>
        <v/>
      </c>
      <c r="P8" s="47" t="str">
        <f t="shared" ref="P8:P31" si="0">IF(SUM(D8:N8)=0,"",SUM(D8:N8))</f>
        <v/>
      </c>
      <c r="Q8" s="28" t="str">
        <f>Datenquelle!AC3</f>
        <v/>
      </c>
    </row>
    <row r="9" spans="1:21" ht="14.45" customHeight="1" x14ac:dyDescent="0.2">
      <c r="A9" s="6">
        <f t="shared" ref="A9:A72" si="1">A8+1</f>
        <v>3</v>
      </c>
      <c r="B9" s="117" t="str">
        <f>IF(männlich_Datenerf.!B13="","",männlich_Datenerf.!B13)</f>
        <v/>
      </c>
      <c r="C9" s="119" t="str">
        <f>IF(männlich_Datenerf.!C13="","",männlich_Datenerf.!C13)</f>
        <v/>
      </c>
      <c r="D9" s="50" t="str">
        <f>IF(OR(männlich_Datenerf.!D13="",$D$4=""),"",IF(ROUND(100-10*((männlich_Datenerf.!D13-männlich_Ausw.!$D$3)/männlich_Ausw.!$D$4),0)&lt;0,0,ROUND(100-10*((männlich_Datenerf.!D13-männlich_Ausw.!$D$3)/männlich_Ausw.!$D$4),0)))</f>
        <v/>
      </c>
      <c r="E9" s="55" t="str">
        <f>IF(D9="","",IF(männlich_Datenerf.!D13&lt;=$D$3-1.5*$D$4,"Gold",IF(männlich_Datenerf.!D13&lt;=$D$3-0.5*$D$4,"Silber",IF(männlich_Datenerf.!D13&lt;=$D$3+0.5*$D$4,"Bronze",IF(männlich_Datenerf.!D13&lt;=$D$3+1.5*$D$4,"4. Platz","5. Platz")))))</f>
        <v/>
      </c>
      <c r="F9" s="46" t="str">
        <f>IF(OR(männlich_Datenerf.!E13="",männlich_Ausw.!$F$4=""),"",IF(ROUND(100+10*((männlich_Datenerf.!E13-männlich_Ausw.!$F$3)/männlich_Ausw.!$F$4),0)&lt;0,0,ROUND(100+10*((männlich_Datenerf.!E13-männlich_Ausw.!$F$3)/männlich_Ausw.!$F$4),0)))</f>
        <v/>
      </c>
      <c r="G9" s="55" t="str">
        <f>IF(F9="","",IF(männlich_Datenerf.!E13&gt;=$F$3+1.5*$F$4,"Gold",IF(männlich_Datenerf.!E13&gt;=$F$3+0.5*$F$4,"Silber",IF(männlich_Datenerf.!E13&gt;=$F$3-0.5*$F$4,"Bronze",IF(männlich_Datenerf.!E13&gt;=$F$3-1.5*$F$4,"4. Platz","5. Platz")))))</f>
        <v/>
      </c>
      <c r="H9" s="46" t="str">
        <f>IF(OR(männlich_Datenerf.!F13="",$H$4=""),"",IF(ROUND(100+10*((männlich_Datenerf.!F13-$H$3)/$H$4),0)&lt;0,0,ROUND(100+10*((männlich_Datenerf.!F13-$H$3)/$H$4),0)))</f>
        <v/>
      </c>
      <c r="I9" s="55" t="str">
        <f>IF(H9="","",IF(männlich_Datenerf.!F13&gt;=$H$3+1.5*$H$4,"Gold",IF(männlich_Datenerf.!F13&gt;=$H$3+0.5*$H$4,"Silber",IF(männlich_Datenerf.!F13&gt;=$H$3-0.5*$H$4,"Bronze",IF(männlich_Datenerf.!F13&gt;=$H$3-1.5*$H$4,"4. Platz","5. Platz")))))</f>
        <v/>
      </c>
      <c r="J9" s="46" t="str">
        <f>IF(OR(männlich_Datenerf.!G13="",$J$4=""),"",IF(ROUND(100-10*((männlich_Datenerf.!G13-$J$3)/$J$4),0)&lt;0,0,ROUND(100-10*((männlich_Datenerf.!G13-$J$3)/$J$4),0)))</f>
        <v/>
      </c>
      <c r="K9" s="55" t="str">
        <f>IF(J9="","",IF(männlich_Datenerf.!G13&lt;=$J$3-1.5*$J$4,"Gold",IF(männlich_Datenerf.!G13&lt;=$J$3-0.5*$J$4,"Silber",IF(männlich_Datenerf.!G13&lt;=$J$3+0.5*$J$4,"Bronze",IF(männlich_Datenerf.!G13&lt;=$J$3+1.5*$J$4,"4. Platz","5. Platz")))))</f>
        <v/>
      </c>
      <c r="L9" s="46" t="str">
        <f>IF(OR(männlich_Datenerf.!H13="",$L$4=""),"",IF(ROUND(100+10*((männlich_Datenerf.!H13-$L$3)/$L$4),0)&lt;0,0,ROUND(100+10*((männlich_Datenerf.!H13-$L$3)/$L$4),0)))</f>
        <v/>
      </c>
      <c r="M9" s="55" t="str">
        <f>IF(L9="","",IF(männlich_Datenerf.!H13&gt;=$L$3+1.5*$L$4,"Gold",IF(männlich_Datenerf.!H13&gt;=$L$3+0.5*$L$4,"Silber",IF(männlich_Datenerf.!H13&gt;=$L$3-0.5*$L$4,"Bronze",IF(männlich_Datenerf.!H13&gt;=$L$3-1.5*$L$4,"4. Platz","5. Platz")))))</f>
        <v/>
      </c>
      <c r="N9" s="46" t="str">
        <f>IF(OR(männlich_Datenerf.!I13="",$N$4=""),"",IF(ROUND(100+10*((männlich_Datenerf.!I13-$N$3)/$N$4),0)&lt;0,0,ROUND(100+10*((männlich_Datenerf.!I13-$N$3)/$N$4),0)))</f>
        <v/>
      </c>
      <c r="O9" s="55" t="str">
        <f>IF(N9="","",IF(männlich_Datenerf.!I13&gt;=$N$3+1.5*$N$4,"Gold",IF(männlich_Datenerf.!I13&gt;=$N$3+0.5*$N$4,"Silber",IF(männlich_Datenerf.!I13&gt;=$N$3-0.5*$N$4,"Bronze",IF(männlich_Datenerf.!I13&gt;=$N$3-1.5*$N$4,"4. Platz","5. Platz")))))</f>
        <v/>
      </c>
      <c r="P9" s="47" t="str">
        <f t="shared" si="0"/>
        <v/>
      </c>
      <c r="Q9" s="28" t="str">
        <f>Datenquelle!AC4</f>
        <v/>
      </c>
    </row>
    <row r="10" spans="1:21" ht="14.45" customHeight="1" x14ac:dyDescent="0.2">
      <c r="A10" s="6">
        <f t="shared" si="1"/>
        <v>4</v>
      </c>
      <c r="B10" s="117" t="str">
        <f>IF(männlich_Datenerf.!B14="","",männlich_Datenerf.!B14)</f>
        <v/>
      </c>
      <c r="C10" s="119" t="str">
        <f>IF(männlich_Datenerf.!C14="","",männlich_Datenerf.!C14)</f>
        <v/>
      </c>
      <c r="D10" s="50" t="str">
        <f>IF(OR(männlich_Datenerf.!D14="",$D$4=""),"",IF(ROUND(100-10*((männlich_Datenerf.!D14-männlich_Ausw.!$D$3)/männlich_Ausw.!$D$4),0)&lt;0,0,ROUND(100-10*((männlich_Datenerf.!D14-männlich_Ausw.!$D$3)/männlich_Ausw.!$D$4),0)))</f>
        <v/>
      </c>
      <c r="E10" s="55" t="str">
        <f>IF(D10="","",IF(männlich_Datenerf.!D14&lt;=$D$3-1.5*$D$4,"Gold",IF(männlich_Datenerf.!D14&lt;=$D$3-0.5*$D$4,"Silber",IF(männlich_Datenerf.!D14&lt;=$D$3+0.5*$D$4,"Bronze",IF(männlich_Datenerf.!D14&lt;=$D$3+1.5*$D$4,"4. Platz","5. Platz")))))</f>
        <v/>
      </c>
      <c r="F10" s="46" t="str">
        <f>IF(OR(männlich_Datenerf.!E14="",männlich_Ausw.!$F$4=""),"",IF(ROUND(100+10*((männlich_Datenerf.!E14-männlich_Ausw.!$F$3)/männlich_Ausw.!$F$4),0)&lt;0,0,ROUND(100+10*((männlich_Datenerf.!E14-männlich_Ausw.!$F$3)/männlich_Ausw.!$F$4),0)))</f>
        <v/>
      </c>
      <c r="G10" s="55" t="str">
        <f>IF(F10="","",IF(männlich_Datenerf.!E14&gt;=$F$3+1.5*$F$4,"Gold",IF(männlich_Datenerf.!E14&gt;=$F$3+0.5*$F$4,"Silber",IF(männlich_Datenerf.!E14&gt;=$F$3-0.5*$F$4,"Bronze",IF(männlich_Datenerf.!E14&gt;=$F$3-1.5*$F$4,"4. Platz","5. Platz")))))</f>
        <v/>
      </c>
      <c r="H10" s="46" t="str">
        <f>IF(OR(männlich_Datenerf.!F14="",$H$4=""),"",IF(ROUND(100+10*((männlich_Datenerf.!F14-$H$3)/$H$4),0)&lt;0,0,ROUND(100+10*((männlich_Datenerf.!F14-$H$3)/$H$4),0)))</f>
        <v/>
      </c>
      <c r="I10" s="55" t="str">
        <f>IF(H10="","",IF(männlich_Datenerf.!F14&gt;=$H$3+1.5*$H$4,"Gold",IF(männlich_Datenerf.!F14&gt;=$H$3+0.5*$H$4,"Silber",IF(männlich_Datenerf.!F14&gt;=$H$3-0.5*$H$4,"Bronze",IF(männlich_Datenerf.!F14&gt;=$H$3-1.5*$H$4,"4. Platz","5. Platz")))))</f>
        <v/>
      </c>
      <c r="J10" s="46" t="str">
        <f>IF(OR(männlich_Datenerf.!G14="",$J$4=""),"",IF(ROUND(100-10*((männlich_Datenerf.!G14-$J$3)/$J$4),0)&lt;0,0,ROUND(100-10*((männlich_Datenerf.!G14-$J$3)/$J$4),0)))</f>
        <v/>
      </c>
      <c r="K10" s="55" t="str">
        <f>IF(J10="","",IF(männlich_Datenerf.!G14&lt;=$J$3-1.5*$J$4,"Gold",IF(männlich_Datenerf.!G14&lt;=$J$3-0.5*$J$4,"Silber",IF(männlich_Datenerf.!G14&lt;=$J$3+0.5*$J$4,"Bronze",IF(männlich_Datenerf.!G14&lt;=$J$3+1.5*$J$4,"4. Platz","5. Platz")))))</f>
        <v/>
      </c>
      <c r="L10" s="46" t="str">
        <f>IF(OR(männlich_Datenerf.!H14="",$L$4=""),"",IF(ROUND(100+10*((männlich_Datenerf.!H14-$L$3)/$L$4),0)&lt;0,0,ROUND(100+10*((männlich_Datenerf.!H14-$L$3)/$L$4),0)))</f>
        <v/>
      </c>
      <c r="M10" s="55" t="str">
        <f>IF(L10="","",IF(männlich_Datenerf.!H14&gt;=$L$3+1.5*$L$4,"Gold",IF(männlich_Datenerf.!H14&gt;=$L$3+0.5*$L$4,"Silber",IF(männlich_Datenerf.!H14&gt;=$L$3-0.5*$L$4,"Bronze",IF(männlich_Datenerf.!H14&gt;=$L$3-1.5*$L$4,"4. Platz","5. Platz")))))</f>
        <v/>
      </c>
      <c r="N10" s="46" t="str">
        <f>IF(OR(männlich_Datenerf.!I14="",$N$4=""),"",IF(ROUND(100+10*((männlich_Datenerf.!I14-$N$3)/$N$4),0)&lt;0,0,ROUND(100+10*((männlich_Datenerf.!I14-$N$3)/$N$4),0)))</f>
        <v/>
      </c>
      <c r="O10" s="55" t="str">
        <f>IF(N10="","",IF(männlich_Datenerf.!I14&gt;=$N$3+1.5*$N$4,"Gold",IF(männlich_Datenerf.!I14&gt;=$N$3+0.5*$N$4,"Silber",IF(männlich_Datenerf.!I14&gt;=$N$3-0.5*$N$4,"Bronze",IF(männlich_Datenerf.!I14&gt;=$N$3-1.5*$N$4,"4. Platz","5. Platz")))))</f>
        <v/>
      </c>
      <c r="P10" s="47" t="str">
        <f t="shared" si="0"/>
        <v/>
      </c>
      <c r="Q10" s="28" t="str">
        <f>Datenquelle!AC5</f>
        <v/>
      </c>
    </row>
    <row r="11" spans="1:21" ht="14.45" customHeight="1" thickBot="1" x14ac:dyDescent="0.25">
      <c r="A11" s="7">
        <f t="shared" si="1"/>
        <v>5</v>
      </c>
      <c r="B11" s="120" t="str">
        <f>IF(männlich_Datenerf.!B15="","",männlich_Datenerf.!B15)</f>
        <v/>
      </c>
      <c r="C11" s="121" t="str">
        <f>IF(männlich_Datenerf.!C15="","",männlich_Datenerf.!C15)</f>
        <v/>
      </c>
      <c r="D11" s="48" t="str">
        <f>IF(OR(männlich_Datenerf.!D15="",$D$4=""),"",IF(ROUND(100-10*((männlich_Datenerf.!D15-männlich_Ausw.!$D$3)/männlich_Ausw.!$D$4),0)&lt;0,0,ROUND(100-10*((männlich_Datenerf.!D15-männlich_Ausw.!$D$3)/männlich_Ausw.!$D$4),0)))</f>
        <v/>
      </c>
      <c r="E11" s="56" t="str">
        <f>IF(D11="","",IF(männlich_Datenerf.!D15&lt;=$D$3-1.5*$D$4,"Gold",IF(männlich_Datenerf.!D15&lt;=$D$3-0.5*$D$4,"Silber",IF(männlich_Datenerf.!D15&lt;=$D$3+0.5*$D$4,"Bronze",IF(männlich_Datenerf.!D15&lt;=$D$3+1.5*$D$4,"4. Platz","5. Platz")))))</f>
        <v/>
      </c>
      <c r="F11" s="48" t="str">
        <f>IF(OR(männlich_Datenerf.!E15="",männlich_Ausw.!$F$4=""),"",IF(ROUND(100+10*((männlich_Datenerf.!E15-männlich_Ausw.!$F$3)/männlich_Ausw.!$F$4),0)&lt;0,0,ROUND(100+10*((männlich_Datenerf.!E15-männlich_Ausw.!$F$3)/männlich_Ausw.!$F$4),0)))</f>
        <v/>
      </c>
      <c r="G11" s="56" t="str">
        <f>IF(F11="","",IF(männlich_Datenerf.!E15&gt;=$F$3+1.5*$F$4,"Gold",IF(männlich_Datenerf.!E15&gt;=$F$3+0.5*$F$4,"Silber",IF(männlich_Datenerf.!E15&gt;=$F$3-0.5*$F$4,"Bronze",IF(männlich_Datenerf.!E15&gt;=$F$3-1.5*$F$4,"4. Platz","5. Platz")))))</f>
        <v/>
      </c>
      <c r="H11" s="48" t="str">
        <f>IF(OR(männlich_Datenerf.!F15="",$H$4=""),"",IF(ROUND(100+10*((männlich_Datenerf.!F15-$H$3)/$H$4),0)&lt;0,0,ROUND(100+10*((männlich_Datenerf.!F15-$H$3)/$H$4),0)))</f>
        <v/>
      </c>
      <c r="I11" s="56" t="str">
        <f>IF(H11="","",IF(männlich_Datenerf.!F15&gt;=$H$3+1.5*$H$4,"Gold",IF(männlich_Datenerf.!F15&gt;=$H$3+0.5*$H$4,"Silber",IF(männlich_Datenerf.!F15&gt;=$H$3-0.5*$H$4,"Bronze",IF(männlich_Datenerf.!F15&gt;=$H$3-1.5*$H$4,"4. Platz","5. Platz")))))</f>
        <v/>
      </c>
      <c r="J11" s="48" t="str">
        <f>IF(OR(männlich_Datenerf.!G15="",$J$4=""),"",IF(ROUND(100-10*((männlich_Datenerf.!G15-$J$3)/$J$4),0)&lt;0,0,ROUND(100-10*((männlich_Datenerf.!G15-$J$3)/$J$4),0)))</f>
        <v/>
      </c>
      <c r="K11" s="56" t="str">
        <f>IF(J11="","",IF(männlich_Datenerf.!G15&lt;=$J$3-1.5*$J$4,"Gold",IF(männlich_Datenerf.!G15&lt;=$J$3-0.5*$J$4,"Silber",IF(männlich_Datenerf.!G15&lt;=$J$3+0.5*$J$4,"Bronze",IF(männlich_Datenerf.!G15&lt;=$J$3+1.5*$J$4,"4. Platz","5. Platz")))))</f>
        <v/>
      </c>
      <c r="L11" s="48" t="str">
        <f>IF(OR(männlich_Datenerf.!H15="",$L$4=""),"",IF(ROUND(100+10*((männlich_Datenerf.!H15-$L$3)/$L$4),0)&lt;0,0,ROUND(100+10*((männlich_Datenerf.!H15-$L$3)/$L$4),0)))</f>
        <v/>
      </c>
      <c r="M11" s="56" t="str">
        <f>IF(L11="","",IF(männlich_Datenerf.!H15&gt;=$L$3+1.5*$L$4,"Gold",IF(männlich_Datenerf.!H15&gt;=$L$3+0.5*$L$4,"Silber",IF(männlich_Datenerf.!H15&gt;=$L$3-0.5*$L$4,"Bronze",IF(männlich_Datenerf.!H15&gt;=$L$3-1.5*$L$4,"4. Platz","5. Platz")))))</f>
        <v/>
      </c>
      <c r="N11" s="48" t="str">
        <f>IF(OR(männlich_Datenerf.!I15="",$N$4=""),"",IF(ROUND(100+10*((männlich_Datenerf.!I15-$N$3)/$N$4),0)&lt;0,0,ROUND(100+10*((männlich_Datenerf.!I15-$N$3)/$N$4),0)))</f>
        <v/>
      </c>
      <c r="O11" s="56" t="str">
        <f>IF(N11="","",IF(männlich_Datenerf.!I15&gt;=$N$3+1.5*$N$4,"Gold",IF(männlich_Datenerf.!I15&gt;=$N$3+0.5*$N$4,"Silber",IF(männlich_Datenerf.!I15&gt;=$N$3-0.5*$N$4,"Bronze",IF(männlich_Datenerf.!I15&gt;=$N$3-1.5*$N$4,"4. Platz","5. Platz")))))</f>
        <v/>
      </c>
      <c r="P11" s="49" t="str">
        <f t="shared" si="0"/>
        <v/>
      </c>
      <c r="Q11" s="99" t="str">
        <f>Datenquelle!AC6</f>
        <v/>
      </c>
    </row>
    <row r="12" spans="1:21" ht="14.45" customHeight="1" x14ac:dyDescent="0.2">
      <c r="A12" s="8">
        <f t="shared" si="1"/>
        <v>6</v>
      </c>
      <c r="B12" s="122" t="str">
        <f>IF(männlich_Datenerf.!B16="","",männlich_Datenerf.!B16)</f>
        <v/>
      </c>
      <c r="C12" s="118" t="str">
        <f>IF(männlich_Datenerf.!C16="","",männlich_Datenerf.!C16)</f>
        <v/>
      </c>
      <c r="D12" s="50" t="str">
        <f>IF(OR(männlich_Datenerf.!D16="",$D$4=""),"",IF(ROUND(100-10*((männlich_Datenerf.!D16-männlich_Ausw.!$D$3)/männlich_Ausw.!$D$4),0)&lt;0,0,ROUND(100-10*((männlich_Datenerf.!D16-männlich_Ausw.!$D$3)/männlich_Ausw.!$D$4),0)))</f>
        <v/>
      </c>
      <c r="E12" s="57" t="str">
        <f>IF(D12="","",IF(männlich_Datenerf.!D16&lt;=$D$3-1.5*$D$4,"Gold",IF(männlich_Datenerf.!D16&lt;=$D$3-0.5*$D$4,"Silber",IF(männlich_Datenerf.!D16&lt;=$D$3+0.5*$D$4,"Bronze",IF(männlich_Datenerf.!D16&lt;=$D$3+1.5*$D$4,"4. Platz","5. Platz")))))</f>
        <v/>
      </c>
      <c r="F12" s="50" t="str">
        <f>IF(OR(männlich_Datenerf.!E16="",männlich_Ausw.!$F$4=""),"",IF(ROUND(100+10*((männlich_Datenerf.!E16-männlich_Ausw.!$F$3)/männlich_Ausw.!$F$4),0)&lt;0,0,ROUND(100+10*((männlich_Datenerf.!E16-männlich_Ausw.!$F$3)/männlich_Ausw.!$F$4),0)))</f>
        <v/>
      </c>
      <c r="G12" s="57" t="str">
        <f>IF(F12="","",IF(männlich_Datenerf.!E16&gt;=$F$3+1.5*$F$4,"Gold",IF(männlich_Datenerf.!E16&gt;=$F$3+0.5*$F$4,"Silber",IF(männlich_Datenerf.!E16&gt;=$F$3-0.5*$F$4,"Bronze",IF(männlich_Datenerf.!E16&gt;=$F$3-1.5*$F$4,"4. Platz","5. Platz")))))</f>
        <v/>
      </c>
      <c r="H12" s="50" t="str">
        <f>IF(OR(männlich_Datenerf.!F16="",$H$4=""),"",IF(ROUND(100+10*((männlich_Datenerf.!F16-$H$3)/$H$4),0)&lt;0,0,ROUND(100+10*((männlich_Datenerf.!F16-$H$3)/$H$4),0)))</f>
        <v/>
      </c>
      <c r="I12" s="57" t="str">
        <f>IF(H12="","",IF(männlich_Datenerf.!F16&gt;=$H$3+1.5*$H$4,"Gold",IF(männlich_Datenerf.!F16&gt;=$H$3+0.5*$H$4,"Silber",IF(männlich_Datenerf.!F16&gt;=$H$3-0.5*$H$4,"Bronze",IF(männlich_Datenerf.!F16&gt;=$H$3-1.5*$H$4,"4. Platz","5. Platz")))))</f>
        <v/>
      </c>
      <c r="J12" s="50" t="str">
        <f>IF(OR(männlich_Datenerf.!G16="",$J$4=""),"",IF(ROUND(100-10*((männlich_Datenerf.!G16-$J$3)/$J$4),0)&lt;0,0,ROUND(100-10*((männlich_Datenerf.!G16-$J$3)/$J$4),0)))</f>
        <v/>
      </c>
      <c r="K12" s="57" t="str">
        <f>IF(J12="","",IF(männlich_Datenerf.!G16&lt;=$J$3-1.5*$J$4,"Gold",IF(männlich_Datenerf.!G16&lt;=$J$3-0.5*$J$4,"Silber",IF(männlich_Datenerf.!G16&lt;=$J$3+0.5*$J$4,"Bronze",IF(männlich_Datenerf.!G16&lt;=$J$3+1.5*$J$4,"4. Platz","5. Platz")))))</f>
        <v/>
      </c>
      <c r="L12" s="50" t="str">
        <f>IF(OR(männlich_Datenerf.!H16="",$L$4=""),"",IF(ROUND(100+10*((männlich_Datenerf.!H16-$L$3)/$L$4),0)&lt;0,0,ROUND(100+10*((männlich_Datenerf.!H16-$L$3)/$L$4),0)))</f>
        <v/>
      </c>
      <c r="M12" s="57" t="str">
        <f>IF(L12="","",IF(männlich_Datenerf.!H16&gt;=$L$3+1.5*$L$4,"Gold",IF(männlich_Datenerf.!H16&gt;=$L$3+0.5*$L$4,"Silber",IF(männlich_Datenerf.!H16&gt;=$L$3-0.5*$L$4,"Bronze",IF(männlich_Datenerf.!H16&gt;=$L$3-1.5*$L$4,"4. Platz","5. Platz")))))</f>
        <v/>
      </c>
      <c r="N12" s="50" t="str">
        <f>IF(OR(männlich_Datenerf.!I16="",$N$4=""),"",IF(ROUND(100+10*((männlich_Datenerf.!I16-$N$3)/$N$4),0)&lt;0,0,ROUND(100+10*((männlich_Datenerf.!I16-$N$3)/$N$4),0)))</f>
        <v/>
      </c>
      <c r="O12" s="57" t="str">
        <f>IF(N12="","",IF(männlich_Datenerf.!I16&gt;=$N$3+1.5*$N$4,"Gold",IF(männlich_Datenerf.!I16&gt;=$N$3+0.5*$N$4,"Silber",IF(männlich_Datenerf.!I16&gt;=$N$3-0.5*$N$4,"Bronze",IF(männlich_Datenerf.!I16&gt;=$N$3-1.5*$N$4,"4. Platz","5. Platz")))))</f>
        <v/>
      </c>
      <c r="P12" s="51" t="str">
        <f t="shared" si="0"/>
        <v/>
      </c>
      <c r="Q12" s="28" t="str">
        <f>Datenquelle!AC7</f>
        <v/>
      </c>
    </row>
    <row r="13" spans="1:21" ht="14.45" customHeight="1" x14ac:dyDescent="0.2">
      <c r="A13" s="6">
        <f t="shared" si="1"/>
        <v>7</v>
      </c>
      <c r="B13" s="117" t="str">
        <f>IF(männlich_Datenerf.!B17="","",männlich_Datenerf.!B17)</f>
        <v/>
      </c>
      <c r="C13" s="118" t="str">
        <f>IF(männlich_Datenerf.!C17="","",männlich_Datenerf.!C17)</f>
        <v/>
      </c>
      <c r="D13" s="50" t="str">
        <f>IF(OR(männlich_Datenerf.!D17="",$D$4=""),"",IF(ROUND(100-10*((männlich_Datenerf.!D17-männlich_Ausw.!$D$3)/männlich_Ausw.!$D$4),0)&lt;0,0,ROUND(100-10*((männlich_Datenerf.!D17-männlich_Ausw.!$D$3)/männlich_Ausw.!$D$4),0)))</f>
        <v/>
      </c>
      <c r="E13" s="55" t="str">
        <f>IF(D13="","",IF(männlich_Datenerf.!D17&lt;=$D$3-1.5*$D$4,"Gold",IF(männlich_Datenerf.!D17&lt;=$D$3-0.5*$D$4,"Silber",IF(männlich_Datenerf.!D17&lt;=$D$3+0.5*$D$4,"Bronze",IF(männlich_Datenerf.!D17&lt;=$D$3+1.5*$D$4,"4. Platz","5. Platz")))))</f>
        <v/>
      </c>
      <c r="F13" s="46" t="str">
        <f>IF(OR(männlich_Datenerf.!E17="",männlich_Ausw.!$F$4=""),"",IF(ROUND(100+10*((männlich_Datenerf.!E17-männlich_Ausw.!$F$3)/männlich_Ausw.!$F$4),0)&lt;0,0,ROUND(100+10*((männlich_Datenerf.!E17-männlich_Ausw.!$F$3)/männlich_Ausw.!$F$4),0)))</f>
        <v/>
      </c>
      <c r="G13" s="55" t="str">
        <f>IF(F13="","",IF(männlich_Datenerf.!E17&gt;=$F$3+1.5*$F$4,"Gold",IF(männlich_Datenerf.!E17&gt;=$F$3+0.5*$F$4,"Silber",IF(männlich_Datenerf.!E17&gt;=$F$3-0.5*$F$4,"Bronze",IF(männlich_Datenerf.!E17&gt;=$F$3-1.5*$F$4,"4. Platz","5. Platz")))))</f>
        <v/>
      </c>
      <c r="H13" s="46" t="str">
        <f>IF(OR(männlich_Datenerf.!F17="",$H$4=""),"",IF(ROUND(100+10*((männlich_Datenerf.!F17-$H$3)/$H$4),0)&lt;0,0,ROUND(100+10*((männlich_Datenerf.!F17-$H$3)/$H$4),0)))</f>
        <v/>
      </c>
      <c r="I13" s="55" t="str">
        <f>IF(H13="","",IF(männlich_Datenerf.!F17&gt;=$H$3+1.5*$H$4,"Gold",IF(männlich_Datenerf.!F17&gt;=$H$3+0.5*$H$4,"Silber",IF(männlich_Datenerf.!F17&gt;=$H$3-0.5*$H$4,"Bronze",IF(männlich_Datenerf.!F17&gt;=$H$3-1.5*$H$4,"4. Platz","5. Platz")))))</f>
        <v/>
      </c>
      <c r="J13" s="46" t="str">
        <f>IF(OR(männlich_Datenerf.!G17="",$J$4=""),"",IF(ROUND(100-10*((männlich_Datenerf.!G17-$J$3)/$J$4),0)&lt;0,0,ROUND(100-10*((männlich_Datenerf.!G17-$J$3)/$J$4),0)))</f>
        <v/>
      </c>
      <c r="K13" s="55" t="str">
        <f>IF(J13="","",IF(männlich_Datenerf.!G17&lt;=$J$3-1.5*$J$4,"Gold",IF(männlich_Datenerf.!G17&lt;=$J$3-0.5*$J$4,"Silber",IF(männlich_Datenerf.!G17&lt;=$J$3+0.5*$J$4,"Bronze",IF(männlich_Datenerf.!G17&lt;=$J$3+1.5*$J$4,"4. Platz","5. Platz")))))</f>
        <v/>
      </c>
      <c r="L13" s="46" t="str">
        <f>IF(OR(männlich_Datenerf.!H17="",$L$4=""),"",IF(ROUND(100+10*((männlich_Datenerf.!H17-$L$3)/$L$4),0)&lt;0,0,ROUND(100+10*((männlich_Datenerf.!H17-$L$3)/$L$4),0)))</f>
        <v/>
      </c>
      <c r="M13" s="55" t="str">
        <f>IF(L13="","",IF(männlich_Datenerf.!H17&gt;=$L$3+1.5*$L$4,"Gold",IF(männlich_Datenerf.!H17&gt;=$L$3+0.5*$L$4,"Silber",IF(männlich_Datenerf.!H17&gt;=$L$3-0.5*$L$4,"Bronze",IF(männlich_Datenerf.!H17&gt;=$L$3-1.5*$L$4,"4. Platz","5. Platz")))))</f>
        <v/>
      </c>
      <c r="N13" s="46" t="str">
        <f>IF(OR(männlich_Datenerf.!I17="",$N$4=""),"",IF(ROUND(100+10*((männlich_Datenerf.!I17-$N$3)/$N$4),0)&lt;0,0,ROUND(100+10*((männlich_Datenerf.!I17-$N$3)/$N$4),0)))</f>
        <v/>
      </c>
      <c r="O13" s="55" t="str">
        <f>IF(N13="","",IF(männlich_Datenerf.!I17&gt;=$N$3+1.5*$N$4,"Gold",IF(männlich_Datenerf.!I17&gt;=$N$3+0.5*$N$4,"Silber",IF(männlich_Datenerf.!I17&gt;=$N$3-0.5*$N$4,"Bronze",IF(männlich_Datenerf.!I17&gt;=$N$3-1.5*$N$4,"4. Platz","5. Platz")))))</f>
        <v/>
      </c>
      <c r="P13" s="47" t="str">
        <f t="shared" si="0"/>
        <v/>
      </c>
      <c r="Q13" s="28" t="str">
        <f>Datenquelle!AC8</f>
        <v/>
      </c>
    </row>
    <row r="14" spans="1:21" ht="14.45" customHeight="1" x14ac:dyDescent="0.2">
      <c r="A14" s="6">
        <f t="shared" si="1"/>
        <v>8</v>
      </c>
      <c r="B14" s="117" t="str">
        <f>IF(männlich_Datenerf.!B18="","",männlich_Datenerf.!B18)</f>
        <v/>
      </c>
      <c r="C14" s="119" t="str">
        <f>IF(männlich_Datenerf.!C18="","",männlich_Datenerf.!C18)</f>
        <v/>
      </c>
      <c r="D14" s="50" t="str">
        <f>IF(OR(männlich_Datenerf.!D18="",$D$4=""),"",IF(ROUND(100-10*((männlich_Datenerf.!D18-männlich_Ausw.!$D$3)/männlich_Ausw.!$D$4),0)&lt;0,0,ROUND(100-10*((männlich_Datenerf.!D18-männlich_Ausw.!$D$3)/männlich_Ausw.!$D$4),0)))</f>
        <v/>
      </c>
      <c r="E14" s="55" t="str">
        <f>IF(D14="","",IF(männlich_Datenerf.!D18&lt;=$D$3-1.5*$D$4,"Gold",IF(männlich_Datenerf.!D18&lt;=$D$3-0.5*$D$4,"Silber",IF(männlich_Datenerf.!D18&lt;=$D$3+0.5*$D$4,"Bronze",IF(männlich_Datenerf.!D18&lt;=$D$3+1.5*$D$4,"4. Platz","5. Platz")))))</f>
        <v/>
      </c>
      <c r="F14" s="46" t="str">
        <f>IF(OR(männlich_Datenerf.!E18="",männlich_Ausw.!$F$4=""),"",IF(ROUND(100+10*((männlich_Datenerf.!E18-männlich_Ausw.!$F$3)/männlich_Ausw.!$F$4),0)&lt;0,0,ROUND(100+10*((männlich_Datenerf.!E18-männlich_Ausw.!$F$3)/männlich_Ausw.!$F$4),0)))</f>
        <v/>
      </c>
      <c r="G14" s="55" t="str">
        <f>IF(F14="","",IF(männlich_Datenerf.!E18&gt;=$F$3+1.5*$F$4,"Gold",IF(männlich_Datenerf.!E18&gt;=$F$3+0.5*$F$4,"Silber",IF(männlich_Datenerf.!E18&gt;=$F$3-0.5*$F$4,"Bronze",IF(männlich_Datenerf.!E18&gt;=$F$3-1.5*$F$4,"4. Platz","5. Platz")))))</f>
        <v/>
      </c>
      <c r="H14" s="46" t="str">
        <f>IF(OR(männlich_Datenerf.!F18="",$H$4=""),"",IF(ROUND(100+10*((männlich_Datenerf.!F18-$H$3)/$H$4),0)&lt;0,0,ROUND(100+10*((männlich_Datenerf.!F18-$H$3)/$H$4),0)))</f>
        <v/>
      </c>
      <c r="I14" s="55" t="str">
        <f>IF(H14="","",IF(männlich_Datenerf.!F18&gt;=$H$3+1.5*$H$4,"Gold",IF(männlich_Datenerf.!F18&gt;=$H$3+0.5*$H$4,"Silber",IF(männlich_Datenerf.!F18&gt;=$H$3-0.5*$H$4,"Bronze",IF(männlich_Datenerf.!F18&gt;=$H$3-1.5*$H$4,"4. Platz","5. Platz")))))</f>
        <v/>
      </c>
      <c r="J14" s="46" t="str">
        <f>IF(OR(männlich_Datenerf.!G18="",$J$4=""),"",IF(ROUND(100-10*((männlich_Datenerf.!G18-$J$3)/$J$4),0)&lt;0,0,ROUND(100-10*((männlich_Datenerf.!G18-$J$3)/$J$4),0)))</f>
        <v/>
      </c>
      <c r="K14" s="55" t="str">
        <f>IF(J14="","",IF(männlich_Datenerf.!G18&lt;=$J$3-1.5*$J$4,"Gold",IF(männlich_Datenerf.!G18&lt;=$J$3-0.5*$J$4,"Silber",IF(männlich_Datenerf.!G18&lt;=$J$3+0.5*$J$4,"Bronze",IF(männlich_Datenerf.!G18&lt;=$J$3+1.5*$J$4,"4. Platz","5. Platz")))))</f>
        <v/>
      </c>
      <c r="L14" s="46" t="str">
        <f>IF(OR(männlich_Datenerf.!H18="",$L$4=""),"",IF(ROUND(100+10*((männlich_Datenerf.!H18-$L$3)/$L$4),0)&lt;0,0,ROUND(100+10*((männlich_Datenerf.!H18-$L$3)/$L$4),0)))</f>
        <v/>
      </c>
      <c r="M14" s="55" t="str">
        <f>IF(L14="","",IF(männlich_Datenerf.!H18&gt;=$L$3+1.5*$L$4,"Gold",IF(männlich_Datenerf.!H18&gt;=$L$3+0.5*$L$4,"Silber",IF(männlich_Datenerf.!H18&gt;=$L$3-0.5*$L$4,"Bronze",IF(männlich_Datenerf.!H18&gt;=$L$3-1.5*$L$4,"4. Platz","5. Platz")))))</f>
        <v/>
      </c>
      <c r="N14" s="46" t="str">
        <f>IF(OR(männlich_Datenerf.!I18="",$N$4=""),"",IF(ROUND(100+10*((männlich_Datenerf.!I18-$N$3)/$N$4),0)&lt;0,0,ROUND(100+10*((männlich_Datenerf.!I18-$N$3)/$N$4),0)))</f>
        <v/>
      </c>
      <c r="O14" s="55" t="str">
        <f>IF(N14="","",IF(männlich_Datenerf.!I18&gt;=$N$3+1.5*$N$4,"Gold",IF(männlich_Datenerf.!I18&gt;=$N$3+0.5*$N$4,"Silber",IF(männlich_Datenerf.!I18&gt;=$N$3-0.5*$N$4,"Bronze",IF(männlich_Datenerf.!I18&gt;=$N$3-1.5*$N$4,"4. Platz","5. Platz")))))</f>
        <v/>
      </c>
      <c r="P14" s="47" t="str">
        <f t="shared" si="0"/>
        <v/>
      </c>
      <c r="Q14" s="28" t="str">
        <f>Datenquelle!AC9</f>
        <v/>
      </c>
    </row>
    <row r="15" spans="1:21" ht="14.45" customHeight="1" x14ac:dyDescent="0.2">
      <c r="A15" s="6">
        <f t="shared" si="1"/>
        <v>9</v>
      </c>
      <c r="B15" s="117" t="str">
        <f>IF(männlich_Datenerf.!B19="","",männlich_Datenerf.!B19)</f>
        <v/>
      </c>
      <c r="C15" s="119" t="str">
        <f>IF(männlich_Datenerf.!C19="","",männlich_Datenerf.!C19)</f>
        <v/>
      </c>
      <c r="D15" s="50" t="str">
        <f>IF(OR(männlich_Datenerf.!D19="",$D$4=""),"",IF(ROUND(100-10*((männlich_Datenerf.!D19-männlich_Ausw.!$D$3)/männlich_Ausw.!$D$4),0)&lt;0,0,ROUND(100-10*((männlich_Datenerf.!D19-männlich_Ausw.!$D$3)/männlich_Ausw.!$D$4),0)))</f>
        <v/>
      </c>
      <c r="E15" s="55" t="str">
        <f>IF(D15="","",IF(männlich_Datenerf.!D19&lt;=$D$3-1.5*$D$4,"Gold",IF(männlich_Datenerf.!D19&lt;=$D$3-0.5*$D$4,"Silber",IF(männlich_Datenerf.!D19&lt;=$D$3+0.5*$D$4,"Bronze",IF(männlich_Datenerf.!D19&lt;=$D$3+1.5*$D$4,"4. Platz","5. Platz")))))</f>
        <v/>
      </c>
      <c r="F15" s="46" t="str">
        <f>IF(OR(männlich_Datenerf.!E19="",männlich_Ausw.!$F$4=""),"",IF(ROUND(100+10*((männlich_Datenerf.!E19-männlich_Ausw.!$F$3)/männlich_Ausw.!$F$4),0)&lt;0,0,ROUND(100+10*((männlich_Datenerf.!E19-männlich_Ausw.!$F$3)/männlich_Ausw.!$F$4),0)))</f>
        <v/>
      </c>
      <c r="G15" s="55" t="str">
        <f>IF(F15="","",IF(männlich_Datenerf.!E19&gt;=$F$3+1.5*$F$4,"Gold",IF(männlich_Datenerf.!E19&gt;=$F$3+0.5*$F$4,"Silber",IF(männlich_Datenerf.!E19&gt;=$F$3-0.5*$F$4,"Bronze",IF(männlich_Datenerf.!E19&gt;=$F$3-1.5*$F$4,"4. Platz","5. Platz")))))</f>
        <v/>
      </c>
      <c r="H15" s="46" t="str">
        <f>IF(OR(männlich_Datenerf.!F19="",$H$4=""),"",IF(ROUND(100+10*((männlich_Datenerf.!F19-$H$3)/$H$4),0)&lt;0,0,ROUND(100+10*((männlich_Datenerf.!F19-$H$3)/$H$4),0)))</f>
        <v/>
      </c>
      <c r="I15" s="55" t="str">
        <f>IF(H15="","",IF(männlich_Datenerf.!F19&gt;=$H$3+1.5*$H$4,"Gold",IF(männlich_Datenerf.!F19&gt;=$H$3+0.5*$H$4,"Silber",IF(männlich_Datenerf.!F19&gt;=$H$3-0.5*$H$4,"Bronze",IF(männlich_Datenerf.!F19&gt;=$H$3-1.5*$H$4,"4. Platz","5. Platz")))))</f>
        <v/>
      </c>
      <c r="J15" s="46" t="str">
        <f>IF(OR(männlich_Datenerf.!G19="",$J$4=""),"",IF(ROUND(100-10*((männlich_Datenerf.!G19-$J$3)/$J$4),0)&lt;0,0,ROUND(100-10*((männlich_Datenerf.!G19-$J$3)/$J$4),0)))</f>
        <v/>
      </c>
      <c r="K15" s="55" t="str">
        <f>IF(J15="","",IF(männlich_Datenerf.!G19&lt;=$J$3-1.5*$J$4,"Gold",IF(männlich_Datenerf.!G19&lt;=$J$3-0.5*$J$4,"Silber",IF(männlich_Datenerf.!G19&lt;=$J$3+0.5*$J$4,"Bronze",IF(männlich_Datenerf.!G19&lt;=$J$3+1.5*$J$4,"4. Platz","5. Platz")))))</f>
        <v/>
      </c>
      <c r="L15" s="46" t="str">
        <f>IF(OR(männlich_Datenerf.!H19="",$L$4=""),"",IF(ROUND(100+10*((männlich_Datenerf.!H19-$L$3)/$L$4),0)&lt;0,0,ROUND(100+10*((männlich_Datenerf.!H19-$L$3)/$L$4),0)))</f>
        <v/>
      </c>
      <c r="M15" s="55" t="str">
        <f>IF(L15="","",IF(männlich_Datenerf.!H19&gt;=$L$3+1.5*$L$4,"Gold",IF(männlich_Datenerf.!H19&gt;=$L$3+0.5*$L$4,"Silber",IF(männlich_Datenerf.!H19&gt;=$L$3-0.5*$L$4,"Bronze",IF(männlich_Datenerf.!H19&gt;=$L$3-1.5*$L$4,"4. Platz","5. Platz")))))</f>
        <v/>
      </c>
      <c r="N15" s="46" t="str">
        <f>IF(OR(männlich_Datenerf.!I19="",$N$4=""),"",IF(ROUND(100+10*((männlich_Datenerf.!I19-$N$3)/$N$4),0)&lt;0,0,ROUND(100+10*((männlich_Datenerf.!I19-$N$3)/$N$4),0)))</f>
        <v/>
      </c>
      <c r="O15" s="55" t="str">
        <f>IF(N15="","",IF(männlich_Datenerf.!I19&gt;=$N$3+1.5*$N$4,"Gold",IF(männlich_Datenerf.!I19&gt;=$N$3+0.5*$N$4,"Silber",IF(männlich_Datenerf.!I19&gt;=$N$3-0.5*$N$4,"Bronze",IF(männlich_Datenerf.!I19&gt;=$N$3-1.5*$N$4,"4. Platz","5. Platz")))))</f>
        <v/>
      </c>
      <c r="P15" s="47" t="str">
        <f t="shared" si="0"/>
        <v/>
      </c>
      <c r="Q15" s="28" t="str">
        <f>Datenquelle!AC10</f>
        <v/>
      </c>
    </row>
    <row r="16" spans="1:21" ht="14.45" customHeight="1" thickBot="1" x14ac:dyDescent="0.25">
      <c r="A16" s="7">
        <f t="shared" si="1"/>
        <v>10</v>
      </c>
      <c r="B16" s="120" t="str">
        <f>IF(männlich_Datenerf.!B20="","",männlich_Datenerf.!B20)</f>
        <v/>
      </c>
      <c r="C16" s="121" t="str">
        <f>IF(männlich_Datenerf.!C20="","",männlich_Datenerf.!C20)</f>
        <v/>
      </c>
      <c r="D16" s="48" t="str">
        <f>IF(OR(männlich_Datenerf.!D20="",$D$4=""),"",IF(ROUND(100-10*((männlich_Datenerf.!D20-männlich_Ausw.!$D$3)/männlich_Ausw.!$D$4),0)&lt;0,0,ROUND(100-10*((männlich_Datenerf.!D20-männlich_Ausw.!$D$3)/männlich_Ausw.!$D$4),0)))</f>
        <v/>
      </c>
      <c r="E16" s="56" t="str">
        <f>IF(D16="","",IF(männlich_Datenerf.!D20&lt;=$D$3-1.5*$D$4,"Gold",IF(männlich_Datenerf.!D20&lt;=$D$3-0.5*$D$4,"Silber",IF(männlich_Datenerf.!D20&lt;=$D$3+0.5*$D$4,"Bronze",IF(männlich_Datenerf.!D20&lt;=$D$3+1.5*$D$4,"4. Platz","5. Platz")))))</f>
        <v/>
      </c>
      <c r="F16" s="48" t="str">
        <f>IF(OR(männlich_Datenerf.!E20="",männlich_Ausw.!$F$4=""),"",IF(ROUND(100+10*((männlich_Datenerf.!E20-männlich_Ausw.!$F$3)/männlich_Ausw.!$F$4),0)&lt;0,0,ROUND(100+10*((männlich_Datenerf.!E20-männlich_Ausw.!$F$3)/männlich_Ausw.!$F$4),0)))</f>
        <v/>
      </c>
      <c r="G16" s="56" t="str">
        <f>IF(F16="","",IF(männlich_Datenerf.!E20&gt;=$F$3+1.5*$F$4,"Gold",IF(männlich_Datenerf.!E20&gt;=$F$3+0.5*$F$4,"Silber",IF(männlich_Datenerf.!E20&gt;=$F$3-0.5*$F$4,"Bronze",IF(männlich_Datenerf.!E20&gt;=$F$3-1.5*$F$4,"4. Platz","5. Platz")))))</f>
        <v/>
      </c>
      <c r="H16" s="48" t="str">
        <f>IF(OR(männlich_Datenerf.!F20="",$H$4=""),"",IF(ROUND(100+10*((männlich_Datenerf.!F20-$H$3)/$H$4),0)&lt;0,0,ROUND(100+10*((männlich_Datenerf.!F20-$H$3)/$H$4),0)))</f>
        <v/>
      </c>
      <c r="I16" s="56" t="str">
        <f>IF(H16="","",IF(männlich_Datenerf.!F20&gt;=$H$3+1.5*$H$4,"Gold",IF(männlich_Datenerf.!F20&gt;=$H$3+0.5*$H$4,"Silber",IF(männlich_Datenerf.!F20&gt;=$H$3-0.5*$H$4,"Bronze",IF(männlich_Datenerf.!F20&gt;=$H$3-1.5*$H$4,"4. Platz","5. Platz")))))</f>
        <v/>
      </c>
      <c r="J16" s="48" t="str">
        <f>IF(OR(männlich_Datenerf.!G20="",$J$4=""),"",IF(ROUND(100-10*((männlich_Datenerf.!G20-$J$3)/$J$4),0)&lt;0,0,ROUND(100-10*((männlich_Datenerf.!G20-$J$3)/$J$4),0)))</f>
        <v/>
      </c>
      <c r="K16" s="56" t="str">
        <f>IF(J16="","",IF(männlich_Datenerf.!G20&lt;=$J$3-1.5*$J$4,"Gold",IF(männlich_Datenerf.!G20&lt;=$J$3-0.5*$J$4,"Silber",IF(männlich_Datenerf.!G20&lt;=$J$3+0.5*$J$4,"Bronze",IF(männlich_Datenerf.!G20&lt;=$J$3+1.5*$J$4,"4. Platz","5. Platz")))))</f>
        <v/>
      </c>
      <c r="L16" s="48" t="str">
        <f>IF(OR(männlich_Datenerf.!H20="",$L$4=""),"",IF(ROUND(100+10*((männlich_Datenerf.!H20-$L$3)/$L$4),0)&lt;0,0,ROUND(100+10*((männlich_Datenerf.!H20-$L$3)/$L$4),0)))</f>
        <v/>
      </c>
      <c r="M16" s="56" t="str">
        <f>IF(L16="","",IF(männlich_Datenerf.!H20&gt;=$L$3+1.5*$L$4,"Gold",IF(männlich_Datenerf.!H20&gt;=$L$3+0.5*$L$4,"Silber",IF(männlich_Datenerf.!H20&gt;=$L$3-0.5*$L$4,"Bronze",IF(männlich_Datenerf.!H20&gt;=$L$3-1.5*$L$4,"4. Platz","5. Platz")))))</f>
        <v/>
      </c>
      <c r="N16" s="48" t="str">
        <f>IF(OR(männlich_Datenerf.!I20="",$N$4=""),"",IF(ROUND(100+10*((männlich_Datenerf.!I20-$N$3)/$N$4),0)&lt;0,0,ROUND(100+10*((männlich_Datenerf.!I20-$N$3)/$N$4),0)))</f>
        <v/>
      </c>
      <c r="O16" s="56" t="str">
        <f>IF(N16="","",IF(männlich_Datenerf.!I20&gt;=$N$3+1.5*$N$4,"Gold",IF(männlich_Datenerf.!I20&gt;=$N$3+0.5*$N$4,"Silber",IF(männlich_Datenerf.!I20&gt;=$N$3-0.5*$N$4,"Bronze",IF(männlich_Datenerf.!I20&gt;=$N$3-1.5*$N$4,"4. Platz","5. Platz")))))</f>
        <v/>
      </c>
      <c r="P16" s="49" t="str">
        <f t="shared" si="0"/>
        <v/>
      </c>
      <c r="Q16" s="99" t="str">
        <f>Datenquelle!AC11</f>
        <v/>
      </c>
    </row>
    <row r="17" spans="1:17" ht="14.45" customHeight="1" x14ac:dyDescent="0.2">
      <c r="A17" s="8">
        <f t="shared" si="1"/>
        <v>11</v>
      </c>
      <c r="B17" s="123" t="str">
        <f>IF(männlich_Datenerf.!B21="","",männlich_Datenerf.!B21)</f>
        <v/>
      </c>
      <c r="C17" s="124" t="str">
        <f>IF(männlich_Datenerf.!C21="","",männlich_Datenerf.!C21)</f>
        <v/>
      </c>
      <c r="D17" s="50" t="str">
        <f>IF(OR(männlich_Datenerf.!D21="",$D$4=""),"",IF(ROUND(100-10*((männlich_Datenerf.!D21-männlich_Ausw.!$D$3)/männlich_Ausw.!$D$4),0)&lt;0,0,ROUND(100-10*((männlich_Datenerf.!D21-männlich_Ausw.!$D$3)/männlich_Ausw.!$D$4),0)))</f>
        <v/>
      </c>
      <c r="E17" s="57" t="str">
        <f>IF(D17="","",IF(männlich_Datenerf.!D21&lt;=$D$3-1.5*$D$4,"Gold",IF(männlich_Datenerf.!D21&lt;=$D$3-0.5*$D$4,"Silber",IF(männlich_Datenerf.!D21&lt;=$D$3+0.5*$D$4,"Bronze",IF(männlich_Datenerf.!D21&lt;=$D$3+1.5*$D$4,"4. Platz","5. Platz")))))</f>
        <v/>
      </c>
      <c r="F17" s="50" t="str">
        <f>IF(OR(männlich_Datenerf.!E21="",männlich_Ausw.!$F$4=""),"",IF(ROUND(100+10*((männlich_Datenerf.!E21-männlich_Ausw.!$F$3)/männlich_Ausw.!$F$4),0)&lt;0,0,ROUND(100+10*((männlich_Datenerf.!E21-männlich_Ausw.!$F$3)/männlich_Ausw.!$F$4),0)))</f>
        <v/>
      </c>
      <c r="G17" s="57" t="str">
        <f>IF(F17="","",IF(männlich_Datenerf.!E21&gt;=$F$3+1.5*$F$4,"Gold",IF(männlich_Datenerf.!E21&gt;=$F$3+0.5*$F$4,"Silber",IF(männlich_Datenerf.!E21&gt;=$F$3-0.5*$F$4,"Bronze",IF(männlich_Datenerf.!E21&gt;=$F$3-1.5*$F$4,"4. Platz","5. Platz")))))</f>
        <v/>
      </c>
      <c r="H17" s="50" t="str">
        <f>IF(OR(männlich_Datenerf.!F21="",$H$4=""),"",IF(ROUND(100+10*((männlich_Datenerf.!F21-$H$3)/$H$4),0)&lt;0,0,ROUND(100+10*((männlich_Datenerf.!F21-$H$3)/$H$4),0)))</f>
        <v/>
      </c>
      <c r="I17" s="57" t="str">
        <f>IF(H17="","",IF(männlich_Datenerf.!F21&gt;=$H$3+1.5*$H$4,"Gold",IF(männlich_Datenerf.!F21&gt;=$H$3+0.5*$H$4,"Silber",IF(männlich_Datenerf.!F21&gt;=$H$3-0.5*$H$4,"Bronze",IF(männlich_Datenerf.!F21&gt;=$H$3-1.5*$H$4,"4. Platz","5. Platz")))))</f>
        <v/>
      </c>
      <c r="J17" s="50" t="str">
        <f>IF(OR(männlich_Datenerf.!G21="",$J$4=""),"",IF(ROUND(100-10*((männlich_Datenerf.!G21-$J$3)/$J$4),0)&lt;0,0,ROUND(100-10*((männlich_Datenerf.!G21-$J$3)/$J$4),0)))</f>
        <v/>
      </c>
      <c r="K17" s="57" t="str">
        <f>IF(J17="","",IF(männlich_Datenerf.!G21&lt;=$J$3-1.5*$J$4,"Gold",IF(männlich_Datenerf.!G21&lt;=$J$3-0.5*$J$4,"Silber",IF(männlich_Datenerf.!G21&lt;=$J$3+0.5*$J$4,"Bronze",IF(männlich_Datenerf.!G21&lt;=$J$3+1.5*$J$4,"4. Platz","5. Platz")))))</f>
        <v/>
      </c>
      <c r="L17" s="50" t="str">
        <f>IF(OR(männlich_Datenerf.!H21="",$L$4=""),"",IF(ROUND(100+10*((männlich_Datenerf.!H21-$L$3)/$L$4),0)&lt;0,0,ROUND(100+10*((männlich_Datenerf.!H21-$L$3)/$L$4),0)))</f>
        <v/>
      </c>
      <c r="M17" s="57" t="str">
        <f>IF(L17="","",IF(männlich_Datenerf.!H21&gt;=$L$3+1.5*$L$4,"Gold",IF(männlich_Datenerf.!H21&gt;=$L$3+0.5*$L$4,"Silber",IF(männlich_Datenerf.!H21&gt;=$L$3-0.5*$L$4,"Bronze",IF(männlich_Datenerf.!H21&gt;=$L$3-1.5*$L$4,"4. Platz","5. Platz")))))</f>
        <v/>
      </c>
      <c r="N17" s="50" t="str">
        <f>IF(OR(männlich_Datenerf.!I21="",$N$4=""),"",IF(ROUND(100+10*((männlich_Datenerf.!I21-$N$3)/$N$4),0)&lt;0,0,ROUND(100+10*((männlich_Datenerf.!I21-$N$3)/$N$4),0)))</f>
        <v/>
      </c>
      <c r="O17" s="57" t="str">
        <f>IF(N17="","",IF(männlich_Datenerf.!I21&gt;=$N$3+1.5*$N$4,"Gold",IF(männlich_Datenerf.!I21&gt;=$N$3+0.5*$N$4,"Silber",IF(männlich_Datenerf.!I21&gt;=$N$3-0.5*$N$4,"Bronze",IF(männlich_Datenerf.!I21&gt;=$N$3-1.5*$N$4,"4. Platz","5. Platz")))))</f>
        <v/>
      </c>
      <c r="P17" s="51" t="str">
        <f t="shared" si="0"/>
        <v/>
      </c>
      <c r="Q17" s="28" t="str">
        <f>Datenquelle!AC12</f>
        <v/>
      </c>
    </row>
    <row r="18" spans="1:17" ht="14.45" customHeight="1" x14ac:dyDescent="0.2">
      <c r="A18" s="6">
        <f t="shared" si="1"/>
        <v>12</v>
      </c>
      <c r="B18" s="125" t="str">
        <f>IF(männlich_Datenerf.!B22="","",männlich_Datenerf.!B22)</f>
        <v/>
      </c>
      <c r="C18" s="126" t="str">
        <f>IF(männlich_Datenerf.!C22="","",männlich_Datenerf.!C22)</f>
        <v/>
      </c>
      <c r="D18" s="50" t="str">
        <f>IF(OR(männlich_Datenerf.!D22="",$D$4=""),"",IF(ROUND(100-10*((männlich_Datenerf.!D22-männlich_Ausw.!$D$3)/männlich_Ausw.!$D$4),0)&lt;0,0,ROUND(100-10*((männlich_Datenerf.!D22-männlich_Ausw.!$D$3)/männlich_Ausw.!$D$4),0)))</f>
        <v/>
      </c>
      <c r="E18" s="55" t="str">
        <f>IF(D18="","",IF(männlich_Datenerf.!D22&lt;=$D$3-1.5*$D$4,"Gold",IF(männlich_Datenerf.!D22&lt;=$D$3-0.5*$D$4,"Silber",IF(männlich_Datenerf.!D22&lt;=$D$3+0.5*$D$4,"Bronze",IF(männlich_Datenerf.!D22&lt;=$D$3+1.5*$D$4,"4. Platz","5. Platz")))))</f>
        <v/>
      </c>
      <c r="F18" s="46" t="str">
        <f>IF(OR(männlich_Datenerf.!E22="",männlich_Ausw.!$F$4=""),"",IF(ROUND(100+10*((männlich_Datenerf.!E22-männlich_Ausw.!$F$3)/männlich_Ausw.!$F$4),0)&lt;0,0,ROUND(100+10*((männlich_Datenerf.!E22-männlich_Ausw.!$F$3)/männlich_Ausw.!$F$4),0)))</f>
        <v/>
      </c>
      <c r="G18" s="55" t="str">
        <f>IF(F18="","",IF(männlich_Datenerf.!E22&gt;=$F$3+1.5*$F$4,"Gold",IF(männlich_Datenerf.!E22&gt;=$F$3+0.5*$F$4,"Silber",IF(männlich_Datenerf.!E22&gt;=$F$3-0.5*$F$4,"Bronze",IF(männlich_Datenerf.!E22&gt;=$F$3-1.5*$F$4,"4. Platz","5. Platz")))))</f>
        <v/>
      </c>
      <c r="H18" s="46" t="str">
        <f>IF(OR(männlich_Datenerf.!F22="",$H$4=""),"",IF(ROUND(100+10*((männlich_Datenerf.!F22-$H$3)/$H$4),0)&lt;0,0,ROUND(100+10*((männlich_Datenerf.!F22-$H$3)/$H$4),0)))</f>
        <v/>
      </c>
      <c r="I18" s="55" t="str">
        <f>IF(H18="","",IF(männlich_Datenerf.!F22&gt;=$H$3+1.5*$H$4,"Gold",IF(männlich_Datenerf.!F22&gt;=$H$3+0.5*$H$4,"Silber",IF(männlich_Datenerf.!F22&gt;=$H$3-0.5*$H$4,"Bronze",IF(männlich_Datenerf.!F22&gt;=$H$3-1.5*$H$4,"4. Platz","5. Platz")))))</f>
        <v/>
      </c>
      <c r="J18" s="46" t="str">
        <f>IF(OR(männlich_Datenerf.!G22="",$J$4=""),"",IF(ROUND(100-10*((männlich_Datenerf.!G22-$J$3)/$J$4),0)&lt;0,0,ROUND(100-10*((männlich_Datenerf.!G22-$J$3)/$J$4),0)))</f>
        <v/>
      </c>
      <c r="K18" s="55" t="str">
        <f>IF(J18="","",IF(männlich_Datenerf.!G22&lt;=$J$3-1.5*$J$4,"Gold",IF(männlich_Datenerf.!G22&lt;=$J$3-0.5*$J$4,"Silber",IF(männlich_Datenerf.!G22&lt;=$J$3+0.5*$J$4,"Bronze",IF(männlich_Datenerf.!G22&lt;=$J$3+1.5*$J$4,"4. Platz","5. Platz")))))</f>
        <v/>
      </c>
      <c r="L18" s="46" t="str">
        <f>IF(OR(männlich_Datenerf.!H22="",$L$4=""),"",IF(ROUND(100+10*((männlich_Datenerf.!H22-$L$3)/$L$4),0)&lt;0,0,ROUND(100+10*((männlich_Datenerf.!H22-$L$3)/$L$4),0)))</f>
        <v/>
      </c>
      <c r="M18" s="55" t="str">
        <f>IF(L18="","",IF(männlich_Datenerf.!H22&gt;=$L$3+1.5*$L$4,"Gold",IF(männlich_Datenerf.!H22&gt;=$L$3+0.5*$L$4,"Silber",IF(männlich_Datenerf.!H22&gt;=$L$3-0.5*$L$4,"Bronze",IF(männlich_Datenerf.!H22&gt;=$L$3-1.5*$L$4,"4. Platz","5. Platz")))))</f>
        <v/>
      </c>
      <c r="N18" s="46" t="str">
        <f>IF(OR(männlich_Datenerf.!I22="",$N$4=""),"",IF(ROUND(100+10*((männlich_Datenerf.!I22-$N$3)/$N$4),0)&lt;0,0,ROUND(100+10*((männlich_Datenerf.!I22-$N$3)/$N$4),0)))</f>
        <v/>
      </c>
      <c r="O18" s="55" t="str">
        <f>IF(N18="","",IF(männlich_Datenerf.!I22&gt;=$N$3+1.5*$N$4,"Gold",IF(männlich_Datenerf.!I22&gt;=$N$3+0.5*$N$4,"Silber",IF(männlich_Datenerf.!I22&gt;=$N$3-0.5*$N$4,"Bronze",IF(männlich_Datenerf.!I22&gt;=$N$3-1.5*$N$4,"4. Platz","5. Platz")))))</f>
        <v/>
      </c>
      <c r="P18" s="47" t="str">
        <f t="shared" si="0"/>
        <v/>
      </c>
      <c r="Q18" s="28" t="str">
        <f>Datenquelle!AC13</f>
        <v/>
      </c>
    </row>
    <row r="19" spans="1:17" ht="14.45" customHeight="1" x14ac:dyDescent="0.2">
      <c r="A19" s="6">
        <f t="shared" si="1"/>
        <v>13</v>
      </c>
      <c r="B19" s="125" t="str">
        <f>IF(männlich_Datenerf.!B23="","",männlich_Datenerf.!B23)</f>
        <v/>
      </c>
      <c r="C19" s="126" t="str">
        <f>IF(männlich_Datenerf.!C23="","",männlich_Datenerf.!C23)</f>
        <v/>
      </c>
      <c r="D19" s="97" t="str">
        <f>IF(OR(männlich_Datenerf.!D23="",$D$4=""),"",IF(ROUND(100-10*((männlich_Datenerf.!D23-männlich_Ausw.!$D$3)/männlich_Ausw.!$D$4),0)&lt;0,0,ROUND(100-10*((männlich_Datenerf.!D23-männlich_Ausw.!$D$3)/männlich_Ausw.!$D$4),0)))</f>
        <v/>
      </c>
      <c r="E19" s="55" t="str">
        <f>IF(D19="","",IF(männlich_Datenerf.!D23&lt;=$D$3-1.5*$D$4,"Gold",IF(männlich_Datenerf.!D23&lt;=$D$3-0.5*$D$4,"Silber",IF(männlich_Datenerf.!D23&lt;=$D$3+0.5*$D$4,"Bronze",IF(männlich_Datenerf.!D23&lt;=$D$3+1.5*$D$4,"4. Platz","5. Platz")))))</f>
        <v/>
      </c>
      <c r="F19" s="96" t="str">
        <f>IF(OR(männlich_Datenerf.!E23="",männlich_Ausw.!$F$4=""),"",IF(ROUND(100+10*((männlich_Datenerf.!E23-männlich_Ausw.!$F$3)/männlich_Ausw.!$F$4),0)&lt;0,0,ROUND(100+10*((männlich_Datenerf.!E23-männlich_Ausw.!$F$3)/männlich_Ausw.!$F$4),0)))</f>
        <v/>
      </c>
      <c r="G19" s="55" t="str">
        <f>IF(F19="","",IF(männlich_Datenerf.!E23&gt;=$F$3+1.5*$F$4,"Gold",IF(männlich_Datenerf.!E23&gt;=$F$3+0.5*$F$4,"Silber",IF(männlich_Datenerf.!E23&gt;=$F$3-0.5*$F$4,"Bronze",IF(männlich_Datenerf.!E23&gt;=$F$3-1.5*$F$4,"4. Platz","5. Platz")))))</f>
        <v/>
      </c>
      <c r="H19" s="96" t="str">
        <f>IF(OR(männlich_Datenerf.!F23="",$H$4=""),"",IF(ROUND(100+10*((männlich_Datenerf.!F23-$H$3)/$H$4),0)&lt;0,0,ROUND(100+10*((männlich_Datenerf.!F23-$H$3)/$H$4),0)))</f>
        <v/>
      </c>
      <c r="I19" s="55" t="str">
        <f>IF(H19="","",IF(männlich_Datenerf.!F23&gt;=$H$3+1.5*$H$4,"Gold",IF(männlich_Datenerf.!F23&gt;=$H$3+0.5*$H$4,"Silber",IF(männlich_Datenerf.!F23&gt;=$H$3-0.5*$H$4,"Bronze",IF(männlich_Datenerf.!F23&gt;=$H$3-1.5*$H$4,"4. Platz","5. Platz")))))</f>
        <v/>
      </c>
      <c r="J19" s="96" t="str">
        <f>IF(OR(männlich_Datenerf.!G23="",$J$4=""),"",IF(ROUND(100-10*((männlich_Datenerf.!G23-$J$3)/$J$4),0)&lt;0,0,ROUND(100-10*((männlich_Datenerf.!G23-$J$3)/$J$4),0)))</f>
        <v/>
      </c>
      <c r="K19" s="55" t="str">
        <f>IF(J19="","",IF(männlich_Datenerf.!G23&lt;=$J$3-1.5*$J$4,"Gold",IF(männlich_Datenerf.!G23&lt;=$J$3-0.5*$J$4,"Silber",IF(männlich_Datenerf.!G23&lt;=$J$3+0.5*$J$4,"Bronze",IF(männlich_Datenerf.!G23&lt;=$J$3+1.5*$J$4,"4. Platz","5. Platz")))))</f>
        <v/>
      </c>
      <c r="L19" s="96" t="str">
        <f>IF(OR(männlich_Datenerf.!H23="",$L$4=""),"",IF(ROUND(100+10*((männlich_Datenerf.!H23-$L$3)/$L$4),0)&lt;0,0,ROUND(100+10*((männlich_Datenerf.!H23-$L$3)/$L$4),0)))</f>
        <v/>
      </c>
      <c r="M19" s="55" t="str">
        <f>IF(L19="","",IF(männlich_Datenerf.!H23&gt;=$L$3+1.5*$L$4,"Gold",IF(männlich_Datenerf.!H23&gt;=$L$3+0.5*$L$4,"Silber",IF(männlich_Datenerf.!H23&gt;=$L$3-0.5*$L$4,"Bronze",IF(männlich_Datenerf.!H23&gt;=$L$3-1.5*$L$4,"4. Platz","5. Platz")))))</f>
        <v/>
      </c>
      <c r="N19" s="96" t="str">
        <f>IF(OR(männlich_Datenerf.!I23="",$N$4=""),"",IF(ROUND(100+10*((männlich_Datenerf.!I23-$N$3)/$N$4),0)&lt;0,0,ROUND(100+10*((männlich_Datenerf.!I23-$N$3)/$N$4),0)))</f>
        <v/>
      </c>
      <c r="O19" s="55" t="str">
        <f>IF(N19="","",IF(männlich_Datenerf.!I23&gt;=$N$3+1.5*$N$4,"Gold",IF(männlich_Datenerf.!I23&gt;=$N$3+0.5*$N$4,"Silber",IF(männlich_Datenerf.!I23&gt;=$N$3-0.5*$N$4,"Bronze",IF(männlich_Datenerf.!I23&gt;=$N$3-1.5*$N$4,"4. Platz","5. Platz")))))</f>
        <v/>
      </c>
      <c r="P19" s="47" t="str">
        <f t="shared" si="0"/>
        <v/>
      </c>
      <c r="Q19" s="28" t="str">
        <f>Datenquelle!AC14</f>
        <v/>
      </c>
    </row>
    <row r="20" spans="1:17" ht="14.45" customHeight="1" x14ac:dyDescent="0.2">
      <c r="A20" s="6">
        <f t="shared" si="1"/>
        <v>14</v>
      </c>
      <c r="B20" s="125" t="str">
        <f>IF(männlich_Datenerf.!B24="","",männlich_Datenerf.!B24)</f>
        <v/>
      </c>
      <c r="C20" s="126" t="str">
        <f>IF(männlich_Datenerf.!C24="","",männlich_Datenerf.!C24)</f>
        <v/>
      </c>
      <c r="D20" s="50" t="str">
        <f>IF(OR(männlich_Datenerf.!D24="",$D$4=""),"",IF(ROUND(100-10*((männlich_Datenerf.!D24-männlich_Ausw.!$D$3)/männlich_Ausw.!$D$4),0)&lt;0,0,ROUND(100-10*((männlich_Datenerf.!D24-männlich_Ausw.!$D$3)/männlich_Ausw.!$D$4),0)))</f>
        <v/>
      </c>
      <c r="E20" s="55" t="str">
        <f>IF(D20="","",IF(männlich_Datenerf.!D24&lt;=$D$3-1.5*$D$4,"Gold",IF(männlich_Datenerf.!D24&lt;=$D$3-0.5*$D$4,"Silber",IF(männlich_Datenerf.!D24&lt;=$D$3+0.5*$D$4,"Bronze",IF(männlich_Datenerf.!D24&lt;=$D$3+1.5*$D$4,"4. Platz","5. Platz")))))</f>
        <v/>
      </c>
      <c r="F20" s="46" t="str">
        <f>IF(OR(männlich_Datenerf.!E24="",männlich_Ausw.!$F$4=""),"",IF(ROUND(100+10*((männlich_Datenerf.!E24-männlich_Ausw.!$F$3)/männlich_Ausw.!$F$4),0)&lt;0,0,ROUND(100+10*((männlich_Datenerf.!E24-männlich_Ausw.!$F$3)/männlich_Ausw.!$F$4),0)))</f>
        <v/>
      </c>
      <c r="G20" s="55" t="str">
        <f>IF(F20="","",IF(männlich_Datenerf.!E24&gt;=$F$3+1.5*$F$4,"Gold",IF(männlich_Datenerf.!E24&gt;=$F$3+0.5*$F$4,"Silber",IF(männlich_Datenerf.!E24&gt;=$F$3-0.5*$F$4,"Bronze",IF(männlich_Datenerf.!E24&gt;=$F$3-1.5*$F$4,"4. Platz","5. Platz")))))</f>
        <v/>
      </c>
      <c r="H20" s="46" t="str">
        <f>IF(OR(männlich_Datenerf.!F24="",$H$4=""),"",IF(ROUND(100+10*((männlich_Datenerf.!F24-$H$3)/$H$4),0)&lt;0,0,ROUND(100+10*((männlich_Datenerf.!F24-$H$3)/$H$4),0)))</f>
        <v/>
      </c>
      <c r="I20" s="55" t="str">
        <f>IF(H20="","",IF(männlich_Datenerf.!F24&gt;=$H$3+1.5*$H$4,"Gold",IF(männlich_Datenerf.!F24&gt;=$H$3+0.5*$H$4,"Silber",IF(männlich_Datenerf.!F24&gt;=$H$3-0.5*$H$4,"Bronze",IF(männlich_Datenerf.!F24&gt;=$H$3-1.5*$H$4,"4. Platz","5. Platz")))))</f>
        <v/>
      </c>
      <c r="J20" s="46" t="str">
        <f>IF(OR(männlich_Datenerf.!G24="",$J$4=""),"",IF(ROUND(100-10*((männlich_Datenerf.!G24-$J$3)/$J$4),0)&lt;0,0,ROUND(100-10*((männlich_Datenerf.!G24-$J$3)/$J$4),0)))</f>
        <v/>
      </c>
      <c r="K20" s="55" t="str">
        <f>IF(J20="","",IF(männlich_Datenerf.!G24&lt;=$J$3-1.5*$J$4,"Gold",IF(männlich_Datenerf.!G24&lt;=$J$3-0.5*$J$4,"Silber",IF(männlich_Datenerf.!G24&lt;=$J$3+0.5*$J$4,"Bronze",IF(männlich_Datenerf.!G24&lt;=$J$3+1.5*$J$4,"4. Platz","5. Platz")))))</f>
        <v/>
      </c>
      <c r="L20" s="46" t="str">
        <f>IF(OR(männlich_Datenerf.!H24="",$L$4=""),"",IF(ROUND(100+10*((männlich_Datenerf.!H24-$L$3)/$L$4),0)&lt;0,0,ROUND(100+10*((männlich_Datenerf.!H24-$L$3)/$L$4),0)))</f>
        <v/>
      </c>
      <c r="M20" s="55" t="str">
        <f>IF(L20="","",IF(männlich_Datenerf.!H24&gt;=$L$3+1.5*$L$4,"Gold",IF(männlich_Datenerf.!H24&gt;=$L$3+0.5*$L$4,"Silber",IF(männlich_Datenerf.!H24&gt;=$L$3-0.5*$L$4,"Bronze",IF(männlich_Datenerf.!H24&gt;=$L$3-1.5*$L$4,"4. Platz","5. Platz")))))</f>
        <v/>
      </c>
      <c r="N20" s="46" t="str">
        <f>IF(OR(männlich_Datenerf.!I24="",$N$4=""),"",IF(ROUND(100+10*((männlich_Datenerf.!I24-$N$3)/$N$4),0)&lt;0,0,ROUND(100+10*((männlich_Datenerf.!I24-$N$3)/$N$4),0)))</f>
        <v/>
      </c>
      <c r="O20" s="55" t="str">
        <f>IF(N20="","",IF(männlich_Datenerf.!I24&gt;=$N$3+1.5*$N$4,"Gold",IF(männlich_Datenerf.!I24&gt;=$N$3+0.5*$N$4,"Silber",IF(männlich_Datenerf.!I24&gt;=$N$3-0.5*$N$4,"Bronze",IF(männlich_Datenerf.!I24&gt;=$N$3-1.5*$N$4,"4. Platz","5. Platz")))))</f>
        <v/>
      </c>
      <c r="P20" s="47" t="str">
        <f t="shared" si="0"/>
        <v/>
      </c>
      <c r="Q20" s="28" t="str">
        <f>Datenquelle!AC15</f>
        <v/>
      </c>
    </row>
    <row r="21" spans="1:17" ht="14.45" customHeight="1" thickBot="1" x14ac:dyDescent="0.25">
      <c r="A21" s="7">
        <f t="shared" si="1"/>
        <v>15</v>
      </c>
      <c r="B21" s="127" t="str">
        <f>IF(männlich_Datenerf.!B25="","",männlich_Datenerf.!B25)</f>
        <v/>
      </c>
      <c r="C21" s="128" t="str">
        <f>IF(männlich_Datenerf.!C25="","",männlich_Datenerf.!C25)</f>
        <v/>
      </c>
      <c r="D21" s="48" t="str">
        <f>IF(OR(männlich_Datenerf.!D25="",$D$4=""),"",IF(ROUND(100-10*((männlich_Datenerf.!D25-männlich_Ausw.!$D$3)/männlich_Ausw.!$D$4),0)&lt;0,0,ROUND(100-10*((männlich_Datenerf.!D25-männlich_Ausw.!$D$3)/männlich_Ausw.!$D$4),0)))</f>
        <v/>
      </c>
      <c r="E21" s="56" t="str">
        <f>IF(D21="","",IF(männlich_Datenerf.!D25&lt;=$D$3-1.5*$D$4,"Gold",IF(männlich_Datenerf.!D25&lt;=$D$3-0.5*$D$4,"Silber",IF(männlich_Datenerf.!D25&lt;=$D$3+0.5*$D$4,"Bronze",IF(männlich_Datenerf.!D25&lt;=$D$3+1.5*$D$4,"4. Platz","5. Platz")))))</f>
        <v/>
      </c>
      <c r="F21" s="48" t="str">
        <f>IF(OR(männlich_Datenerf.!E25="",männlich_Ausw.!$F$4=""),"",IF(ROUND(100+10*((männlich_Datenerf.!E25-männlich_Ausw.!$F$3)/männlich_Ausw.!$F$4),0)&lt;0,0,ROUND(100+10*((männlich_Datenerf.!E25-männlich_Ausw.!$F$3)/männlich_Ausw.!$F$4),0)))</f>
        <v/>
      </c>
      <c r="G21" s="56" t="str">
        <f>IF(F21="","",IF(männlich_Datenerf.!E25&gt;=$F$3+1.5*$F$4,"Gold",IF(männlich_Datenerf.!E25&gt;=$F$3+0.5*$F$4,"Silber",IF(männlich_Datenerf.!E25&gt;=$F$3-0.5*$F$4,"Bronze",IF(männlich_Datenerf.!E25&gt;=$F$3-1.5*$F$4,"4. Platz","5. Platz")))))</f>
        <v/>
      </c>
      <c r="H21" s="48" t="str">
        <f>IF(OR(männlich_Datenerf.!F25="",$H$4=""),"",IF(ROUND(100+10*((männlich_Datenerf.!F25-$H$3)/$H$4),0)&lt;0,0,ROUND(100+10*((männlich_Datenerf.!F25-$H$3)/$H$4),0)))</f>
        <v/>
      </c>
      <c r="I21" s="56" t="str">
        <f>IF(H21="","",IF(männlich_Datenerf.!F25&gt;=$H$3+1.5*$H$4,"Gold",IF(männlich_Datenerf.!F25&gt;=$H$3+0.5*$H$4,"Silber",IF(männlich_Datenerf.!F25&gt;=$H$3-0.5*$H$4,"Bronze",IF(männlich_Datenerf.!F25&gt;=$H$3-1.5*$H$4,"4. Platz","5. Platz")))))</f>
        <v/>
      </c>
      <c r="J21" s="48" t="str">
        <f>IF(OR(männlich_Datenerf.!G25="",$J$4=""),"",IF(ROUND(100-10*((männlich_Datenerf.!G25-$J$3)/$J$4),0)&lt;0,0,ROUND(100-10*((männlich_Datenerf.!G25-$J$3)/$J$4),0)))</f>
        <v/>
      </c>
      <c r="K21" s="56" t="str">
        <f>IF(J21="","",IF(männlich_Datenerf.!G25&lt;=$J$3-1.5*$J$4,"Gold",IF(männlich_Datenerf.!G25&lt;=$J$3-0.5*$J$4,"Silber",IF(männlich_Datenerf.!G25&lt;=$J$3+0.5*$J$4,"Bronze",IF(männlich_Datenerf.!G25&lt;=$J$3+1.5*$J$4,"4. Platz","5. Platz")))))</f>
        <v/>
      </c>
      <c r="L21" s="48" t="str">
        <f>IF(OR(männlich_Datenerf.!H25="",$L$4=""),"",IF(ROUND(100+10*((männlich_Datenerf.!H25-$L$3)/$L$4),0)&lt;0,0,ROUND(100+10*((männlich_Datenerf.!H25-$L$3)/$L$4),0)))</f>
        <v/>
      </c>
      <c r="M21" s="56" t="str">
        <f>IF(L21="","",IF(männlich_Datenerf.!H25&gt;=$L$3+1.5*$L$4,"Gold",IF(männlich_Datenerf.!H25&gt;=$L$3+0.5*$L$4,"Silber",IF(männlich_Datenerf.!H25&gt;=$L$3-0.5*$L$4,"Bronze",IF(männlich_Datenerf.!H25&gt;=$L$3-1.5*$L$4,"4. Platz","5. Platz")))))</f>
        <v/>
      </c>
      <c r="N21" s="48" t="str">
        <f>IF(OR(männlich_Datenerf.!I25="",$N$4=""),"",IF(ROUND(100+10*((männlich_Datenerf.!I25-$N$3)/$N$4),0)&lt;0,0,ROUND(100+10*((männlich_Datenerf.!I25-$N$3)/$N$4),0)))</f>
        <v/>
      </c>
      <c r="O21" s="56" t="str">
        <f>IF(N21="","",IF(männlich_Datenerf.!I25&gt;=$N$3+1.5*$N$4,"Gold",IF(männlich_Datenerf.!I25&gt;=$N$3+0.5*$N$4,"Silber",IF(männlich_Datenerf.!I25&gt;=$N$3-0.5*$N$4,"Bronze",IF(männlich_Datenerf.!I25&gt;=$N$3-1.5*$N$4,"4. Platz","5. Platz")))))</f>
        <v/>
      </c>
      <c r="P21" s="49" t="str">
        <f t="shared" si="0"/>
        <v/>
      </c>
      <c r="Q21" s="99" t="str">
        <f>Datenquelle!AC16</f>
        <v/>
      </c>
    </row>
    <row r="22" spans="1:17" ht="14.45" customHeight="1" x14ac:dyDescent="0.2">
      <c r="A22" s="8">
        <f t="shared" si="1"/>
        <v>16</v>
      </c>
      <c r="B22" s="123" t="str">
        <f>IF(männlich_Datenerf.!B26="","",männlich_Datenerf.!B26)</f>
        <v/>
      </c>
      <c r="C22" s="124" t="str">
        <f>IF(männlich_Datenerf.!C26="","",männlich_Datenerf.!C26)</f>
        <v/>
      </c>
      <c r="D22" s="50" t="str">
        <f>IF(OR(männlich_Datenerf.!D26="",$D$4=""),"",IF(ROUND(100-10*((männlich_Datenerf.!D26-männlich_Ausw.!$D$3)/männlich_Ausw.!$D$4),0)&lt;0,0,ROUND(100-10*((männlich_Datenerf.!D26-männlich_Ausw.!$D$3)/männlich_Ausw.!$D$4),0)))</f>
        <v/>
      </c>
      <c r="E22" s="57" t="str">
        <f>IF(D22="","",IF(männlich_Datenerf.!D26&lt;=$D$3-1.5*$D$4,"Gold",IF(männlich_Datenerf.!D26&lt;=$D$3-0.5*$D$4,"Silber",IF(männlich_Datenerf.!D26&lt;=$D$3+0.5*$D$4,"Bronze",IF(männlich_Datenerf.!D26&lt;=$D$3+1.5*$D$4,"4. Platz","5. Platz")))))</f>
        <v/>
      </c>
      <c r="F22" s="50" t="str">
        <f>IF(OR(männlich_Datenerf.!E26="",männlich_Ausw.!$F$4=""),"",IF(ROUND(100+10*((männlich_Datenerf.!E26-männlich_Ausw.!$F$3)/männlich_Ausw.!$F$4),0)&lt;0,0,ROUND(100+10*((männlich_Datenerf.!E26-männlich_Ausw.!$F$3)/männlich_Ausw.!$F$4),0)))</f>
        <v/>
      </c>
      <c r="G22" s="57" t="str">
        <f>IF(F22="","",IF(männlich_Datenerf.!E26&gt;=$F$3+1.5*$F$4,"Gold",IF(männlich_Datenerf.!E26&gt;=$F$3+0.5*$F$4,"Silber",IF(männlich_Datenerf.!E26&gt;=$F$3-0.5*$F$4,"Bronze",IF(männlich_Datenerf.!E26&gt;=$F$3-1.5*$F$4,"4. Platz","5. Platz")))))</f>
        <v/>
      </c>
      <c r="H22" s="50" t="str">
        <f>IF(OR(männlich_Datenerf.!F26="",$H$4=""),"",IF(ROUND(100+10*((männlich_Datenerf.!F26-$H$3)/$H$4),0)&lt;0,0,ROUND(100+10*((männlich_Datenerf.!F26-$H$3)/$H$4),0)))</f>
        <v/>
      </c>
      <c r="I22" s="57" t="str">
        <f>IF(H22="","",IF(männlich_Datenerf.!F26&gt;=$H$3+1.5*$H$4,"Gold",IF(männlich_Datenerf.!F26&gt;=$H$3+0.5*$H$4,"Silber",IF(männlich_Datenerf.!F26&gt;=$H$3-0.5*$H$4,"Bronze",IF(männlich_Datenerf.!F26&gt;=$H$3-1.5*$H$4,"4. Platz","5. Platz")))))</f>
        <v/>
      </c>
      <c r="J22" s="50" t="str">
        <f>IF(OR(männlich_Datenerf.!G26="",$J$4=""),"",IF(ROUND(100-10*((männlich_Datenerf.!G26-$J$3)/$J$4),0)&lt;0,0,ROUND(100-10*((männlich_Datenerf.!G26-$J$3)/$J$4),0)))</f>
        <v/>
      </c>
      <c r="K22" s="57" t="str">
        <f>IF(J22="","",IF(männlich_Datenerf.!G26&lt;=$J$3-1.5*$J$4,"Gold",IF(männlich_Datenerf.!G26&lt;=$J$3-0.5*$J$4,"Silber",IF(männlich_Datenerf.!G26&lt;=$J$3+0.5*$J$4,"Bronze",IF(männlich_Datenerf.!G26&lt;=$J$3+1.5*$J$4,"4. Platz","5. Platz")))))</f>
        <v/>
      </c>
      <c r="L22" s="50" t="str">
        <f>IF(OR(männlich_Datenerf.!H26="",$L$4=""),"",IF(ROUND(100+10*((männlich_Datenerf.!H26-$L$3)/$L$4),0)&lt;0,0,ROUND(100+10*((männlich_Datenerf.!H26-$L$3)/$L$4),0)))</f>
        <v/>
      </c>
      <c r="M22" s="57" t="str">
        <f>IF(L22="","",IF(männlich_Datenerf.!H26&gt;=$L$3+1.5*$L$4,"Gold",IF(männlich_Datenerf.!H26&gt;=$L$3+0.5*$L$4,"Silber",IF(männlich_Datenerf.!H26&gt;=$L$3-0.5*$L$4,"Bronze",IF(männlich_Datenerf.!H26&gt;=$L$3-1.5*$L$4,"4. Platz","5. Platz")))))</f>
        <v/>
      </c>
      <c r="N22" s="50" t="str">
        <f>IF(OR(männlich_Datenerf.!I26="",$N$4=""),"",IF(ROUND(100+10*((männlich_Datenerf.!I26-$N$3)/$N$4),0)&lt;0,0,ROUND(100+10*((männlich_Datenerf.!I26-$N$3)/$N$4),0)))</f>
        <v/>
      </c>
      <c r="O22" s="57" t="str">
        <f>IF(N22="","",IF(männlich_Datenerf.!I26&gt;=$N$3+1.5*$N$4,"Gold",IF(männlich_Datenerf.!I26&gt;=$N$3+0.5*$N$4,"Silber",IF(männlich_Datenerf.!I26&gt;=$N$3-0.5*$N$4,"Bronze",IF(männlich_Datenerf.!I26&gt;=$N$3-1.5*$N$4,"4. Platz","5. Platz")))))</f>
        <v/>
      </c>
      <c r="P22" s="51" t="str">
        <f t="shared" si="0"/>
        <v/>
      </c>
      <c r="Q22" s="28" t="str">
        <f>Datenquelle!AC17</f>
        <v/>
      </c>
    </row>
    <row r="23" spans="1:17" ht="14.45" customHeight="1" x14ac:dyDescent="0.2">
      <c r="A23" s="6">
        <f t="shared" si="1"/>
        <v>17</v>
      </c>
      <c r="B23" s="125" t="str">
        <f>IF(männlich_Datenerf.!B27="","",männlich_Datenerf.!B27)</f>
        <v/>
      </c>
      <c r="C23" s="126" t="str">
        <f>IF(männlich_Datenerf.!C27="","",männlich_Datenerf.!C27)</f>
        <v/>
      </c>
      <c r="D23" s="50" t="str">
        <f>IF(OR(männlich_Datenerf.!D27="",$D$4=""),"",IF(ROUND(100-10*((männlich_Datenerf.!D27-männlich_Ausw.!$D$3)/männlich_Ausw.!$D$4),0)&lt;0,0,ROUND(100-10*((männlich_Datenerf.!D27-männlich_Ausw.!$D$3)/männlich_Ausw.!$D$4),0)))</f>
        <v/>
      </c>
      <c r="E23" s="55" t="str">
        <f>IF(D23="","",IF(männlich_Datenerf.!D27&lt;=$D$3-1.5*$D$4,"Gold",IF(männlich_Datenerf.!D27&lt;=$D$3-0.5*$D$4,"Silber",IF(männlich_Datenerf.!D27&lt;=$D$3+0.5*$D$4,"Bronze",IF(männlich_Datenerf.!D27&lt;=$D$3+1.5*$D$4,"4. Platz","5. Platz")))))</f>
        <v/>
      </c>
      <c r="F23" s="46" t="str">
        <f>IF(OR(männlich_Datenerf.!E27="",männlich_Ausw.!$F$4=""),"",IF(ROUND(100+10*((männlich_Datenerf.!E27-männlich_Ausw.!$F$3)/männlich_Ausw.!$F$4),0)&lt;0,0,ROUND(100+10*((männlich_Datenerf.!E27-männlich_Ausw.!$F$3)/männlich_Ausw.!$F$4),0)))</f>
        <v/>
      </c>
      <c r="G23" s="55" t="str">
        <f>IF(F23="","",IF(männlich_Datenerf.!E27&gt;=$F$3+1.5*$F$4,"Gold",IF(männlich_Datenerf.!E27&gt;=$F$3+0.5*$F$4,"Silber",IF(männlich_Datenerf.!E27&gt;=$F$3-0.5*$F$4,"Bronze",IF(männlich_Datenerf.!E27&gt;=$F$3-1.5*$F$4,"4. Platz","5. Platz")))))</f>
        <v/>
      </c>
      <c r="H23" s="46" t="str">
        <f>IF(OR(männlich_Datenerf.!F27="",$H$4=""),"",IF(ROUND(100+10*((männlich_Datenerf.!F27-$H$3)/$H$4),0)&lt;0,0,ROUND(100+10*((männlich_Datenerf.!F27-$H$3)/$H$4),0)))</f>
        <v/>
      </c>
      <c r="I23" s="55" t="str">
        <f>IF(H23="","",IF(männlich_Datenerf.!F27&gt;=$H$3+1.5*$H$4,"Gold",IF(männlich_Datenerf.!F27&gt;=$H$3+0.5*$H$4,"Silber",IF(männlich_Datenerf.!F27&gt;=$H$3-0.5*$H$4,"Bronze",IF(männlich_Datenerf.!F27&gt;=$H$3-1.5*$H$4,"4. Platz","5. Platz")))))</f>
        <v/>
      </c>
      <c r="J23" s="46" t="str">
        <f>IF(OR(männlich_Datenerf.!G27="",$J$4=""),"",IF(ROUND(100-10*((männlich_Datenerf.!G27-$J$3)/$J$4),0)&lt;0,0,ROUND(100-10*((männlich_Datenerf.!G27-$J$3)/$J$4),0)))</f>
        <v/>
      </c>
      <c r="K23" s="55" t="str">
        <f>IF(J23="","",IF(männlich_Datenerf.!G27&lt;=$J$3-1.5*$J$4,"Gold",IF(männlich_Datenerf.!G27&lt;=$J$3-0.5*$J$4,"Silber",IF(männlich_Datenerf.!G27&lt;=$J$3+0.5*$J$4,"Bronze",IF(männlich_Datenerf.!G27&lt;=$J$3+1.5*$J$4,"4. Platz","5. Platz")))))</f>
        <v/>
      </c>
      <c r="L23" s="46" t="str">
        <f>IF(OR(männlich_Datenerf.!H27="",$L$4=""),"",IF(ROUND(100+10*((männlich_Datenerf.!H27-$L$3)/$L$4),0)&lt;0,0,ROUND(100+10*((männlich_Datenerf.!H27-$L$3)/$L$4),0)))</f>
        <v/>
      </c>
      <c r="M23" s="55" t="str">
        <f>IF(L23="","",IF(männlich_Datenerf.!H27&gt;=$L$3+1.5*$L$4,"Gold",IF(männlich_Datenerf.!H27&gt;=$L$3+0.5*$L$4,"Silber",IF(männlich_Datenerf.!H27&gt;=$L$3-0.5*$L$4,"Bronze",IF(männlich_Datenerf.!H27&gt;=$L$3-1.5*$L$4,"4. Platz","5. Platz")))))</f>
        <v/>
      </c>
      <c r="N23" s="46" t="str">
        <f>IF(OR(männlich_Datenerf.!I27="",$N$4=""),"",IF(ROUND(100+10*((männlich_Datenerf.!I27-$N$3)/$N$4),0)&lt;0,0,ROUND(100+10*((männlich_Datenerf.!I27-$N$3)/$N$4),0)))</f>
        <v/>
      </c>
      <c r="O23" s="55" t="str">
        <f>IF(N23="","",IF(männlich_Datenerf.!I27&gt;=$N$3+1.5*$N$4,"Gold",IF(männlich_Datenerf.!I27&gt;=$N$3+0.5*$N$4,"Silber",IF(männlich_Datenerf.!I27&gt;=$N$3-0.5*$N$4,"Bronze",IF(männlich_Datenerf.!I27&gt;=$N$3-1.5*$N$4,"4. Platz","5. Platz")))))</f>
        <v/>
      </c>
      <c r="P23" s="47" t="str">
        <f t="shared" si="0"/>
        <v/>
      </c>
      <c r="Q23" s="28" t="str">
        <f>Datenquelle!AC18</f>
        <v/>
      </c>
    </row>
    <row r="24" spans="1:17" ht="14.45" customHeight="1" x14ac:dyDescent="0.2">
      <c r="A24" s="6">
        <f t="shared" si="1"/>
        <v>18</v>
      </c>
      <c r="B24" s="129" t="str">
        <f>IF(männlich_Datenerf.!B28="","",männlich_Datenerf.!B28)</f>
        <v/>
      </c>
      <c r="C24" s="130" t="str">
        <f>IF(männlich_Datenerf.!C28="","",männlich_Datenerf.!C28)</f>
        <v/>
      </c>
      <c r="D24" s="50" t="str">
        <f>IF(OR(männlich_Datenerf.!D28="",$D$4=""),"",IF(ROUND(100-10*((männlich_Datenerf.!D28-männlich_Ausw.!$D$3)/männlich_Ausw.!$D$4),0)&lt;0,0,ROUND(100-10*((männlich_Datenerf.!D28-männlich_Ausw.!$D$3)/männlich_Ausw.!$D$4),0)))</f>
        <v/>
      </c>
      <c r="E24" s="55" t="str">
        <f>IF(D24="","",IF(männlich_Datenerf.!D28&lt;=$D$3-1.5*$D$4,"Gold",IF(männlich_Datenerf.!D28&lt;=$D$3-0.5*$D$4,"Silber",IF(männlich_Datenerf.!D28&lt;=$D$3+0.5*$D$4,"Bronze",IF(männlich_Datenerf.!D28&lt;=$D$3+1.5*$D$4,"4. Platz","5. Platz")))))</f>
        <v/>
      </c>
      <c r="F24" s="46" t="str">
        <f>IF(OR(männlich_Datenerf.!E28="",männlich_Ausw.!$F$4=""),"",IF(ROUND(100+10*((männlich_Datenerf.!E28-männlich_Ausw.!$F$3)/männlich_Ausw.!$F$4),0)&lt;0,0,ROUND(100+10*((männlich_Datenerf.!E28-männlich_Ausw.!$F$3)/männlich_Ausw.!$F$4),0)))</f>
        <v/>
      </c>
      <c r="G24" s="55" t="str">
        <f>IF(F24="","",IF(männlich_Datenerf.!E28&gt;=$F$3+1.5*$F$4,"Gold",IF(männlich_Datenerf.!E28&gt;=$F$3+0.5*$F$4,"Silber",IF(männlich_Datenerf.!E28&gt;=$F$3-0.5*$F$4,"Bronze",IF(männlich_Datenerf.!E28&gt;=$F$3-1.5*$F$4,"4. Platz","5. Platz")))))</f>
        <v/>
      </c>
      <c r="H24" s="46" t="str">
        <f>IF(OR(männlich_Datenerf.!F28="",$H$4=""),"",IF(ROUND(100+10*((männlich_Datenerf.!F28-$H$3)/$H$4),0)&lt;0,0,ROUND(100+10*((männlich_Datenerf.!F28-$H$3)/$H$4),0)))</f>
        <v/>
      </c>
      <c r="I24" s="55" t="str">
        <f>IF(H24="","",IF(männlich_Datenerf.!F28&gt;=$H$3+1.5*$H$4,"Gold",IF(männlich_Datenerf.!F28&gt;=$H$3+0.5*$H$4,"Silber",IF(männlich_Datenerf.!F28&gt;=$H$3-0.5*$H$4,"Bronze",IF(männlich_Datenerf.!F28&gt;=$H$3-1.5*$H$4,"4. Platz","5. Platz")))))</f>
        <v/>
      </c>
      <c r="J24" s="46" t="str">
        <f>IF(OR(männlich_Datenerf.!G28="",$J$4=""),"",IF(ROUND(100-10*((männlich_Datenerf.!G28-$J$3)/$J$4),0)&lt;0,0,ROUND(100-10*((männlich_Datenerf.!G28-$J$3)/$J$4),0)))</f>
        <v/>
      </c>
      <c r="K24" s="55" t="str">
        <f>IF(J24="","",IF(männlich_Datenerf.!G28&lt;=$J$3-1.5*$J$4,"Gold",IF(männlich_Datenerf.!G28&lt;=$J$3-0.5*$J$4,"Silber",IF(männlich_Datenerf.!G28&lt;=$J$3+0.5*$J$4,"Bronze",IF(männlich_Datenerf.!G28&lt;=$J$3+1.5*$J$4,"4. Platz","5. Platz")))))</f>
        <v/>
      </c>
      <c r="L24" s="46" t="str">
        <f>IF(OR(männlich_Datenerf.!H28="",$L$4=""),"",IF(ROUND(100+10*((männlich_Datenerf.!H28-$L$3)/$L$4),0)&lt;0,0,ROUND(100+10*((männlich_Datenerf.!H28-$L$3)/$L$4),0)))</f>
        <v/>
      </c>
      <c r="M24" s="55" t="str">
        <f>IF(L24="","",IF(männlich_Datenerf.!H28&gt;=$L$3+1.5*$L$4,"Gold",IF(männlich_Datenerf.!H28&gt;=$L$3+0.5*$L$4,"Silber",IF(männlich_Datenerf.!H28&gt;=$L$3-0.5*$L$4,"Bronze",IF(männlich_Datenerf.!H28&gt;=$L$3-1.5*$L$4,"4. Platz","5. Platz")))))</f>
        <v/>
      </c>
      <c r="N24" s="46" t="str">
        <f>IF(OR(männlich_Datenerf.!I28="",$N$4=""),"",IF(ROUND(100+10*((männlich_Datenerf.!I28-$N$3)/$N$4),0)&lt;0,0,ROUND(100+10*((männlich_Datenerf.!I28-$N$3)/$N$4),0)))</f>
        <v/>
      </c>
      <c r="O24" s="55" t="str">
        <f>IF(N24="","",IF(männlich_Datenerf.!I28&gt;=$N$3+1.5*$N$4,"Gold",IF(männlich_Datenerf.!I28&gt;=$N$3+0.5*$N$4,"Silber",IF(männlich_Datenerf.!I28&gt;=$N$3-0.5*$N$4,"Bronze",IF(männlich_Datenerf.!I28&gt;=$N$3-1.5*$N$4,"4. Platz","5. Platz")))))</f>
        <v/>
      </c>
      <c r="P24" s="47" t="str">
        <f t="shared" si="0"/>
        <v/>
      </c>
      <c r="Q24" s="28" t="str">
        <f>Datenquelle!AC19</f>
        <v/>
      </c>
    </row>
    <row r="25" spans="1:17" ht="14.45" customHeight="1" x14ac:dyDescent="0.2">
      <c r="A25" s="6">
        <f t="shared" si="1"/>
        <v>19</v>
      </c>
      <c r="B25" s="129" t="str">
        <f>IF(männlich_Datenerf.!B29="","",männlich_Datenerf.!B29)</f>
        <v/>
      </c>
      <c r="C25" s="130" t="str">
        <f>IF(männlich_Datenerf.!C29="","",männlich_Datenerf.!C29)</f>
        <v/>
      </c>
      <c r="D25" s="50" t="str">
        <f>IF(OR(männlich_Datenerf.!D29="",$D$4=""),"",IF(ROUND(100-10*((männlich_Datenerf.!D29-männlich_Ausw.!$D$3)/männlich_Ausw.!$D$4),0)&lt;0,0,ROUND(100-10*((männlich_Datenerf.!D29-männlich_Ausw.!$D$3)/männlich_Ausw.!$D$4),0)))</f>
        <v/>
      </c>
      <c r="E25" s="55" t="str">
        <f>IF(D25="","",IF(männlich_Datenerf.!D29&lt;=$D$3-1.5*$D$4,"Gold",IF(männlich_Datenerf.!D29&lt;=$D$3-0.5*$D$4,"Silber",IF(männlich_Datenerf.!D29&lt;=$D$3+0.5*$D$4,"Bronze",IF(männlich_Datenerf.!D29&lt;=$D$3+1.5*$D$4,"4. Platz","5. Platz")))))</f>
        <v/>
      </c>
      <c r="F25" s="46" t="str">
        <f>IF(OR(männlich_Datenerf.!E29="",männlich_Ausw.!$F$4=""),"",IF(ROUND(100+10*((männlich_Datenerf.!E29-männlich_Ausw.!$F$3)/männlich_Ausw.!$F$4),0)&lt;0,0,ROUND(100+10*((männlich_Datenerf.!E29-männlich_Ausw.!$F$3)/männlich_Ausw.!$F$4),0)))</f>
        <v/>
      </c>
      <c r="G25" s="55" t="str">
        <f>IF(F25="","",IF(männlich_Datenerf.!E29&gt;=$F$3+1.5*$F$4,"Gold",IF(männlich_Datenerf.!E29&gt;=$F$3+0.5*$F$4,"Silber",IF(männlich_Datenerf.!E29&gt;=$F$3-0.5*$F$4,"Bronze",IF(männlich_Datenerf.!E29&gt;=$F$3-1.5*$F$4,"4. Platz","5. Platz")))))</f>
        <v/>
      </c>
      <c r="H25" s="46" t="str">
        <f>IF(OR(männlich_Datenerf.!F29="",$H$4=""),"",IF(ROUND(100+10*((männlich_Datenerf.!F29-$H$3)/$H$4),0)&lt;0,0,ROUND(100+10*((männlich_Datenerf.!F29-$H$3)/$H$4),0)))</f>
        <v/>
      </c>
      <c r="I25" s="55" t="str">
        <f>IF(H25="","",IF(männlich_Datenerf.!F29&gt;=$H$3+1.5*$H$4,"Gold",IF(männlich_Datenerf.!F29&gt;=$H$3+0.5*$H$4,"Silber",IF(männlich_Datenerf.!F29&gt;=$H$3-0.5*$H$4,"Bronze",IF(männlich_Datenerf.!F29&gt;=$H$3-1.5*$H$4,"4. Platz","5. Platz")))))</f>
        <v/>
      </c>
      <c r="J25" s="46" t="str">
        <f>IF(OR(männlich_Datenerf.!G29="",$J$4=""),"",IF(ROUND(100-10*((männlich_Datenerf.!G29-$J$3)/$J$4),0)&lt;0,0,ROUND(100-10*((männlich_Datenerf.!G29-$J$3)/$J$4),0)))</f>
        <v/>
      </c>
      <c r="K25" s="55" t="str">
        <f>IF(J25="","",IF(männlich_Datenerf.!G29&lt;=$J$3-1.5*$J$4,"Gold",IF(männlich_Datenerf.!G29&lt;=$J$3-0.5*$J$4,"Silber",IF(männlich_Datenerf.!G29&lt;=$J$3+0.5*$J$4,"Bronze",IF(männlich_Datenerf.!G29&lt;=$J$3+1.5*$J$4,"4. Platz","5. Platz")))))</f>
        <v/>
      </c>
      <c r="L25" s="46" t="str">
        <f>IF(OR(männlich_Datenerf.!H29="",$L$4=""),"",IF(ROUND(100+10*((männlich_Datenerf.!H29-$L$3)/$L$4),0)&lt;0,0,ROUND(100+10*((männlich_Datenerf.!H29-$L$3)/$L$4),0)))</f>
        <v/>
      </c>
      <c r="M25" s="55" t="str">
        <f>IF(L25="","",IF(männlich_Datenerf.!H29&gt;=$L$3+1.5*$L$4,"Gold",IF(männlich_Datenerf.!H29&gt;=$L$3+0.5*$L$4,"Silber",IF(männlich_Datenerf.!H29&gt;=$L$3-0.5*$L$4,"Bronze",IF(männlich_Datenerf.!H29&gt;=$L$3-1.5*$L$4,"4. Platz","5. Platz")))))</f>
        <v/>
      </c>
      <c r="N25" s="46" t="str">
        <f>IF(OR(männlich_Datenerf.!I29="",$N$4=""),"",IF(ROUND(100+10*((männlich_Datenerf.!I29-$N$3)/$N$4),0)&lt;0,0,ROUND(100+10*((männlich_Datenerf.!I29-$N$3)/$N$4),0)))</f>
        <v/>
      </c>
      <c r="O25" s="55" t="str">
        <f>IF(N25="","",IF(männlich_Datenerf.!I29&gt;=$N$3+1.5*$N$4,"Gold",IF(männlich_Datenerf.!I29&gt;=$N$3+0.5*$N$4,"Silber",IF(männlich_Datenerf.!I29&gt;=$N$3-0.5*$N$4,"Bronze",IF(männlich_Datenerf.!I29&gt;=$N$3-1.5*$N$4,"4. Platz","5. Platz")))))</f>
        <v/>
      </c>
      <c r="P25" s="47" t="str">
        <f t="shared" si="0"/>
        <v/>
      </c>
      <c r="Q25" s="28" t="str">
        <f>Datenquelle!AC20</f>
        <v/>
      </c>
    </row>
    <row r="26" spans="1:17" ht="14.45" customHeight="1" thickBot="1" x14ac:dyDescent="0.25">
      <c r="A26" s="7">
        <f t="shared" si="1"/>
        <v>20</v>
      </c>
      <c r="B26" s="131" t="str">
        <f>IF(männlich_Datenerf.!B30="","",männlich_Datenerf.!B30)</f>
        <v/>
      </c>
      <c r="C26" s="132" t="str">
        <f>IF(männlich_Datenerf.!C30="","",männlich_Datenerf.!C30)</f>
        <v/>
      </c>
      <c r="D26" s="48" t="str">
        <f>IF(OR(männlich_Datenerf.!D30="",$D$4=""),"",IF(ROUND(100-10*((männlich_Datenerf.!D30-männlich_Ausw.!$D$3)/männlich_Ausw.!$D$4),0)&lt;0,0,ROUND(100-10*((männlich_Datenerf.!D30-männlich_Ausw.!$D$3)/männlich_Ausw.!$D$4),0)))</f>
        <v/>
      </c>
      <c r="E26" s="56" t="str">
        <f>IF(D26="","",IF(männlich_Datenerf.!D30&lt;=$D$3-1.5*$D$4,"Gold",IF(männlich_Datenerf.!D30&lt;=$D$3-0.5*$D$4,"Silber",IF(männlich_Datenerf.!D30&lt;=$D$3+0.5*$D$4,"Bronze",IF(männlich_Datenerf.!D30&lt;=$D$3+1.5*$D$4,"4. Platz","5. Platz")))))</f>
        <v/>
      </c>
      <c r="F26" s="48" t="str">
        <f>IF(OR(männlich_Datenerf.!E30="",männlich_Ausw.!$F$4=""),"",IF(ROUND(100+10*((männlich_Datenerf.!E30-männlich_Ausw.!$F$3)/männlich_Ausw.!$F$4),0)&lt;0,0,ROUND(100+10*((männlich_Datenerf.!E30-männlich_Ausw.!$F$3)/männlich_Ausw.!$F$4),0)))</f>
        <v/>
      </c>
      <c r="G26" s="56" t="str">
        <f>IF(F26="","",IF(männlich_Datenerf.!E30&gt;=$F$3+1.5*$F$4,"Gold",IF(männlich_Datenerf.!E30&gt;=$F$3+0.5*$F$4,"Silber",IF(männlich_Datenerf.!E30&gt;=$F$3-0.5*$F$4,"Bronze",IF(männlich_Datenerf.!E30&gt;=$F$3-1.5*$F$4,"4. Platz","5. Platz")))))</f>
        <v/>
      </c>
      <c r="H26" s="48" t="str">
        <f>IF(OR(männlich_Datenerf.!F30="",$H$4=""),"",IF(ROUND(100+10*((männlich_Datenerf.!F30-$H$3)/$H$4),0)&lt;0,0,ROUND(100+10*((männlich_Datenerf.!F30-$H$3)/$H$4),0)))</f>
        <v/>
      </c>
      <c r="I26" s="56" t="str">
        <f>IF(H26="","",IF(männlich_Datenerf.!F30&gt;=$H$3+1.5*$H$4,"Gold",IF(männlich_Datenerf.!F30&gt;=$H$3+0.5*$H$4,"Silber",IF(männlich_Datenerf.!F30&gt;=$H$3-0.5*$H$4,"Bronze",IF(männlich_Datenerf.!F30&gt;=$H$3-1.5*$H$4,"4. Platz","5. Platz")))))</f>
        <v/>
      </c>
      <c r="J26" s="48" t="str">
        <f>IF(OR(männlich_Datenerf.!G30="",$J$4=""),"",IF(ROUND(100-10*((männlich_Datenerf.!G30-$J$3)/$J$4),0)&lt;0,0,ROUND(100-10*((männlich_Datenerf.!G30-$J$3)/$J$4),0)))</f>
        <v/>
      </c>
      <c r="K26" s="56" t="str">
        <f>IF(J26="","",IF(männlich_Datenerf.!G30&lt;=$J$3-1.5*$J$4,"Gold",IF(männlich_Datenerf.!G30&lt;=$J$3-0.5*$J$4,"Silber",IF(männlich_Datenerf.!G30&lt;=$J$3+0.5*$J$4,"Bronze",IF(männlich_Datenerf.!G30&lt;=$J$3+1.5*$J$4,"4. Platz","5. Platz")))))</f>
        <v/>
      </c>
      <c r="L26" s="48" t="str">
        <f>IF(OR(männlich_Datenerf.!H30="",$L$4=""),"",IF(ROUND(100+10*((männlich_Datenerf.!H30-$L$3)/$L$4),0)&lt;0,0,ROUND(100+10*((männlich_Datenerf.!H30-$L$3)/$L$4),0)))</f>
        <v/>
      </c>
      <c r="M26" s="56" t="str">
        <f>IF(L26="","",IF(männlich_Datenerf.!H30&gt;=$L$3+1.5*$L$4,"Gold",IF(männlich_Datenerf.!H30&gt;=$L$3+0.5*$L$4,"Silber",IF(männlich_Datenerf.!H30&gt;=$L$3-0.5*$L$4,"Bronze",IF(männlich_Datenerf.!H30&gt;=$L$3-1.5*$L$4,"4. Platz","5. Platz")))))</f>
        <v/>
      </c>
      <c r="N26" s="48" t="str">
        <f>IF(OR(männlich_Datenerf.!I30="",$N$4=""),"",IF(ROUND(100+10*((männlich_Datenerf.!I30-$N$3)/$N$4),0)&lt;0,0,ROUND(100+10*((männlich_Datenerf.!I30-$N$3)/$N$4),0)))</f>
        <v/>
      </c>
      <c r="O26" s="56" t="str">
        <f>IF(N26="","",IF(männlich_Datenerf.!I30&gt;=$N$3+1.5*$N$4,"Gold",IF(männlich_Datenerf.!I30&gt;=$N$3+0.5*$N$4,"Silber",IF(männlich_Datenerf.!I30&gt;=$N$3-0.5*$N$4,"Bronze",IF(männlich_Datenerf.!I30&gt;=$N$3-1.5*$N$4,"4. Platz","5. Platz")))))</f>
        <v/>
      </c>
      <c r="P26" s="49" t="str">
        <f t="shared" si="0"/>
        <v/>
      </c>
      <c r="Q26" s="99" t="str">
        <f>Datenquelle!AC21</f>
        <v/>
      </c>
    </row>
    <row r="27" spans="1:17" ht="14.45" customHeight="1" x14ac:dyDescent="0.2">
      <c r="A27" s="8">
        <f t="shared" si="1"/>
        <v>21</v>
      </c>
      <c r="B27" s="133" t="str">
        <f>IF(männlich_Datenerf.!B31="","",männlich_Datenerf.!B31)</f>
        <v/>
      </c>
      <c r="C27" s="134" t="str">
        <f>IF(männlich_Datenerf.!C31="","",männlich_Datenerf.!C31)</f>
        <v/>
      </c>
      <c r="D27" s="50" t="str">
        <f>IF(OR(männlich_Datenerf.!D31="",$D$4=""),"",IF(ROUND(100-10*((männlich_Datenerf.!D31-männlich_Ausw.!$D$3)/männlich_Ausw.!$D$4),0)&lt;0,0,ROUND(100-10*((männlich_Datenerf.!D31-männlich_Ausw.!$D$3)/männlich_Ausw.!$D$4),0)))</f>
        <v/>
      </c>
      <c r="E27" s="57" t="str">
        <f>IF(D27="","",IF(männlich_Datenerf.!D31&lt;=$D$3-1.5*$D$4,"Gold",IF(männlich_Datenerf.!D31&lt;=$D$3-0.5*$D$4,"Silber",IF(männlich_Datenerf.!D31&lt;=$D$3+0.5*$D$4,"Bronze",IF(männlich_Datenerf.!D31&lt;=$D$3+1.5*$D$4,"4. Platz","5. Platz")))))</f>
        <v/>
      </c>
      <c r="F27" s="50" t="str">
        <f>IF(OR(männlich_Datenerf.!E31="",männlich_Ausw.!$F$4=""),"",IF(ROUND(100+10*((männlich_Datenerf.!E31-männlich_Ausw.!$F$3)/männlich_Ausw.!$F$4),0)&lt;0,0,ROUND(100+10*((männlich_Datenerf.!E31-männlich_Ausw.!$F$3)/männlich_Ausw.!$F$4),0)))</f>
        <v/>
      </c>
      <c r="G27" s="57" t="str">
        <f>IF(F27="","",IF(männlich_Datenerf.!E31&gt;=$F$3+1.5*$F$4,"Gold",IF(männlich_Datenerf.!E31&gt;=$F$3+0.5*$F$4,"Silber",IF(männlich_Datenerf.!E31&gt;=$F$3-0.5*$F$4,"Bronze",IF(männlich_Datenerf.!E31&gt;=$F$3-1.5*$F$4,"4. Platz","5. Platz")))))</f>
        <v/>
      </c>
      <c r="H27" s="50" t="str">
        <f>IF(OR(männlich_Datenerf.!F31="",$H$4=""),"",IF(ROUND(100+10*((männlich_Datenerf.!F31-$H$3)/$H$4),0)&lt;0,0,ROUND(100+10*((männlich_Datenerf.!F31-$H$3)/$H$4),0)))</f>
        <v/>
      </c>
      <c r="I27" s="57" t="str">
        <f>IF(H27="","",IF(männlich_Datenerf.!F31&gt;=$H$3+1.5*$H$4,"Gold",IF(männlich_Datenerf.!F31&gt;=$H$3+0.5*$H$4,"Silber",IF(männlich_Datenerf.!F31&gt;=$H$3-0.5*$H$4,"Bronze",IF(männlich_Datenerf.!F31&gt;=$H$3-1.5*$H$4,"4. Platz","5. Platz")))))</f>
        <v/>
      </c>
      <c r="J27" s="50" t="str">
        <f>IF(OR(männlich_Datenerf.!G31="",$J$4=""),"",IF(ROUND(100-10*((männlich_Datenerf.!G31-$J$3)/$J$4),0)&lt;0,0,ROUND(100-10*((männlich_Datenerf.!G31-$J$3)/$J$4),0)))</f>
        <v/>
      </c>
      <c r="K27" s="57" t="str">
        <f>IF(J27="","",IF(männlich_Datenerf.!G31&lt;=$J$3-1.5*$J$4,"Gold",IF(männlich_Datenerf.!G31&lt;=$J$3-0.5*$J$4,"Silber",IF(männlich_Datenerf.!G31&lt;=$J$3+0.5*$J$4,"Bronze",IF(männlich_Datenerf.!G31&lt;=$J$3+1.5*$J$4,"4. Platz","5. Platz")))))</f>
        <v/>
      </c>
      <c r="L27" s="50" t="str">
        <f>IF(OR(männlich_Datenerf.!H31="",$L$4=""),"",IF(ROUND(100+10*((männlich_Datenerf.!H31-$L$3)/$L$4),0)&lt;0,0,ROUND(100+10*((männlich_Datenerf.!H31-$L$3)/$L$4),0)))</f>
        <v/>
      </c>
      <c r="M27" s="57" t="str">
        <f>IF(L27="","",IF(männlich_Datenerf.!H31&gt;=$L$3+1.5*$L$4,"Gold",IF(männlich_Datenerf.!H31&gt;=$L$3+0.5*$L$4,"Silber",IF(männlich_Datenerf.!H31&gt;=$L$3-0.5*$L$4,"Bronze",IF(männlich_Datenerf.!H31&gt;=$L$3-1.5*$L$4,"4. Platz","5. Platz")))))</f>
        <v/>
      </c>
      <c r="N27" s="50" t="str">
        <f>IF(OR(männlich_Datenerf.!I31="",$N$4=""),"",IF(ROUND(100+10*((männlich_Datenerf.!I31-$N$3)/$N$4),0)&lt;0,0,ROUND(100+10*((männlich_Datenerf.!I31-$N$3)/$N$4),0)))</f>
        <v/>
      </c>
      <c r="O27" s="57" t="str">
        <f>IF(N27="","",IF(männlich_Datenerf.!I31&gt;=$N$3+1.5*$N$4,"Gold",IF(männlich_Datenerf.!I31&gt;=$N$3+0.5*$N$4,"Silber",IF(männlich_Datenerf.!I31&gt;=$N$3-0.5*$N$4,"Bronze",IF(männlich_Datenerf.!I31&gt;=$N$3-1.5*$N$4,"4. Platz","5. Platz")))))</f>
        <v/>
      </c>
      <c r="P27" s="51" t="str">
        <f t="shared" si="0"/>
        <v/>
      </c>
      <c r="Q27" s="28" t="str">
        <f>Datenquelle!AC22</f>
        <v/>
      </c>
    </row>
    <row r="28" spans="1:17" ht="14.45" customHeight="1" x14ac:dyDescent="0.2">
      <c r="A28" s="6">
        <f t="shared" si="1"/>
        <v>22</v>
      </c>
      <c r="B28" s="129" t="str">
        <f>IF(männlich_Datenerf.!B32="","",männlich_Datenerf.!B32)</f>
        <v/>
      </c>
      <c r="C28" s="130" t="str">
        <f>IF(männlich_Datenerf.!C32="","",männlich_Datenerf.!C32)</f>
        <v/>
      </c>
      <c r="D28" s="50" t="str">
        <f>IF(OR(männlich_Datenerf.!D32="",$D$4=""),"",IF(ROUND(100-10*((männlich_Datenerf.!D32-männlich_Ausw.!$D$3)/männlich_Ausw.!$D$4),0)&lt;0,0,ROUND(100-10*((männlich_Datenerf.!D32-männlich_Ausw.!$D$3)/männlich_Ausw.!$D$4),0)))</f>
        <v/>
      </c>
      <c r="E28" s="55" t="str">
        <f>IF(D28="","",IF(männlich_Datenerf.!D32&lt;=$D$3-1.5*$D$4,"Gold",IF(männlich_Datenerf.!D32&lt;=$D$3-0.5*$D$4,"Silber",IF(männlich_Datenerf.!D32&lt;=$D$3+0.5*$D$4,"Bronze",IF(männlich_Datenerf.!D32&lt;=$D$3+1.5*$D$4,"4. Platz","5. Platz")))))</f>
        <v/>
      </c>
      <c r="F28" s="46" t="str">
        <f>IF(OR(männlich_Datenerf.!E32="",männlich_Ausw.!$F$4=""),"",IF(ROUND(100+10*((männlich_Datenerf.!E32-männlich_Ausw.!$F$3)/männlich_Ausw.!$F$4),0)&lt;0,0,ROUND(100+10*((männlich_Datenerf.!E32-männlich_Ausw.!$F$3)/männlich_Ausw.!$F$4),0)))</f>
        <v/>
      </c>
      <c r="G28" s="55" t="str">
        <f>IF(F28="","",IF(männlich_Datenerf.!E32&gt;=$F$3+1.5*$F$4,"Gold",IF(männlich_Datenerf.!E32&gt;=$F$3+0.5*$F$4,"Silber",IF(männlich_Datenerf.!E32&gt;=$F$3-0.5*$F$4,"Bronze",IF(männlich_Datenerf.!E32&gt;=$F$3-1.5*$F$4,"4. Platz","5. Platz")))))</f>
        <v/>
      </c>
      <c r="H28" s="46" t="str">
        <f>IF(OR(männlich_Datenerf.!F32="",$H$4=""),"",IF(ROUND(100+10*((männlich_Datenerf.!F32-$H$3)/$H$4),0)&lt;0,0,ROUND(100+10*((männlich_Datenerf.!F32-$H$3)/$H$4),0)))</f>
        <v/>
      </c>
      <c r="I28" s="55" t="str">
        <f>IF(H28="","",IF(männlich_Datenerf.!F32&gt;=$H$3+1.5*$H$4,"Gold",IF(männlich_Datenerf.!F32&gt;=$H$3+0.5*$H$4,"Silber",IF(männlich_Datenerf.!F32&gt;=$H$3-0.5*$H$4,"Bronze",IF(männlich_Datenerf.!F32&gt;=$H$3-1.5*$H$4,"4. Platz","5. Platz")))))</f>
        <v/>
      </c>
      <c r="J28" s="46" t="str">
        <f>IF(OR(männlich_Datenerf.!G32="",$J$4=""),"",IF(ROUND(100-10*((männlich_Datenerf.!G32-$J$3)/$J$4),0)&lt;0,0,ROUND(100-10*((männlich_Datenerf.!G32-$J$3)/$J$4),0)))</f>
        <v/>
      </c>
      <c r="K28" s="55" t="str">
        <f>IF(J28="","",IF(männlich_Datenerf.!G32&lt;=$J$3-1.5*$J$4,"Gold",IF(männlich_Datenerf.!G32&lt;=$J$3-0.5*$J$4,"Silber",IF(männlich_Datenerf.!G32&lt;=$J$3+0.5*$J$4,"Bronze",IF(männlich_Datenerf.!G32&lt;=$J$3+1.5*$J$4,"4. Platz","5. Platz")))))</f>
        <v/>
      </c>
      <c r="L28" s="46" t="str">
        <f>IF(OR(männlich_Datenerf.!H32="",$L$4=""),"",IF(ROUND(100+10*((männlich_Datenerf.!H32-$L$3)/$L$4),0)&lt;0,0,ROUND(100+10*((männlich_Datenerf.!H32-$L$3)/$L$4),0)))</f>
        <v/>
      </c>
      <c r="M28" s="55" t="str">
        <f>IF(L28="","",IF(männlich_Datenerf.!H32&gt;=$L$3+1.5*$L$4,"Gold",IF(männlich_Datenerf.!H32&gt;=$L$3+0.5*$L$4,"Silber",IF(männlich_Datenerf.!H32&gt;=$L$3-0.5*$L$4,"Bronze",IF(männlich_Datenerf.!H32&gt;=$L$3-1.5*$L$4,"4. Platz","5. Platz")))))</f>
        <v/>
      </c>
      <c r="N28" s="46" t="str">
        <f>IF(OR(männlich_Datenerf.!I32="",$N$4=""),"",IF(ROUND(100+10*((männlich_Datenerf.!I32-$N$3)/$N$4),0)&lt;0,0,ROUND(100+10*((männlich_Datenerf.!I32-$N$3)/$N$4),0)))</f>
        <v/>
      </c>
      <c r="O28" s="55" t="str">
        <f>IF(N28="","",IF(männlich_Datenerf.!I32&gt;=$N$3+1.5*$N$4,"Gold",IF(männlich_Datenerf.!I32&gt;=$N$3+0.5*$N$4,"Silber",IF(männlich_Datenerf.!I32&gt;=$N$3-0.5*$N$4,"Bronze",IF(männlich_Datenerf.!I32&gt;=$N$3-1.5*$N$4,"4. Platz","5. Platz")))))</f>
        <v/>
      </c>
      <c r="P28" s="47" t="str">
        <f t="shared" si="0"/>
        <v/>
      </c>
      <c r="Q28" s="28" t="str">
        <f>Datenquelle!AC23</f>
        <v/>
      </c>
    </row>
    <row r="29" spans="1:17" ht="14.45" customHeight="1" x14ac:dyDescent="0.2">
      <c r="A29" s="6">
        <f t="shared" si="1"/>
        <v>23</v>
      </c>
      <c r="B29" s="129" t="str">
        <f>IF(männlich_Datenerf.!B33="","",männlich_Datenerf.!B33)</f>
        <v/>
      </c>
      <c r="C29" s="130" t="str">
        <f>IF(männlich_Datenerf.!C33="","",männlich_Datenerf.!C33)</f>
        <v/>
      </c>
      <c r="D29" s="50" t="str">
        <f>IF(OR(männlich_Datenerf.!D33="",$D$4=""),"",IF(ROUND(100-10*((männlich_Datenerf.!D33-männlich_Ausw.!$D$3)/männlich_Ausw.!$D$4),0)&lt;0,0,ROUND(100-10*((männlich_Datenerf.!D33-männlich_Ausw.!$D$3)/männlich_Ausw.!$D$4),0)))</f>
        <v/>
      </c>
      <c r="E29" s="55" t="str">
        <f>IF(D29="","",IF(männlich_Datenerf.!D33&lt;=$D$3-1.5*$D$4,"Gold",IF(männlich_Datenerf.!D33&lt;=$D$3-0.5*$D$4,"Silber",IF(männlich_Datenerf.!D33&lt;=$D$3+0.5*$D$4,"Bronze",IF(männlich_Datenerf.!D33&lt;=$D$3+1.5*$D$4,"4. Platz","5. Platz")))))</f>
        <v/>
      </c>
      <c r="F29" s="46" t="str">
        <f>IF(OR(männlich_Datenerf.!E33="",männlich_Ausw.!$F$4=""),"",IF(ROUND(100+10*((männlich_Datenerf.!E33-männlich_Ausw.!$F$3)/männlich_Ausw.!$F$4),0)&lt;0,0,ROUND(100+10*((männlich_Datenerf.!E33-männlich_Ausw.!$F$3)/männlich_Ausw.!$F$4),0)))</f>
        <v/>
      </c>
      <c r="G29" s="55" t="str">
        <f>IF(F29="","",IF(männlich_Datenerf.!E33&gt;=$F$3+1.5*$F$4,"Gold",IF(männlich_Datenerf.!E33&gt;=$F$3+0.5*$F$4,"Silber",IF(männlich_Datenerf.!E33&gt;=$F$3-0.5*$F$4,"Bronze",IF(männlich_Datenerf.!E33&gt;=$F$3-1.5*$F$4,"4. Platz","5. Platz")))))</f>
        <v/>
      </c>
      <c r="H29" s="46" t="str">
        <f>IF(OR(männlich_Datenerf.!F33="",$H$4=""),"",IF(ROUND(100+10*((männlich_Datenerf.!F33-$H$3)/$H$4),0)&lt;0,0,ROUND(100+10*((männlich_Datenerf.!F33-$H$3)/$H$4),0)))</f>
        <v/>
      </c>
      <c r="I29" s="55" t="str">
        <f>IF(H29="","",IF(männlich_Datenerf.!F33&gt;=$H$3+1.5*$H$4,"Gold",IF(männlich_Datenerf.!F33&gt;=$H$3+0.5*$H$4,"Silber",IF(männlich_Datenerf.!F33&gt;=$H$3-0.5*$H$4,"Bronze",IF(männlich_Datenerf.!F33&gt;=$H$3-1.5*$H$4,"4. Platz","5. Platz")))))</f>
        <v/>
      </c>
      <c r="J29" s="46" t="str">
        <f>IF(OR(männlich_Datenerf.!G33="",$J$4=""),"",IF(ROUND(100-10*((männlich_Datenerf.!G33-$J$3)/$J$4),0)&lt;0,0,ROUND(100-10*((männlich_Datenerf.!G33-$J$3)/$J$4),0)))</f>
        <v/>
      </c>
      <c r="K29" s="55" t="str">
        <f>IF(J29="","",IF(männlich_Datenerf.!G33&lt;=$J$3-1.5*$J$4,"Gold",IF(männlich_Datenerf.!G33&lt;=$J$3-0.5*$J$4,"Silber",IF(männlich_Datenerf.!G33&lt;=$J$3+0.5*$J$4,"Bronze",IF(männlich_Datenerf.!G33&lt;=$J$3+1.5*$J$4,"4. Platz","5. Platz")))))</f>
        <v/>
      </c>
      <c r="L29" s="46" t="str">
        <f>IF(OR(männlich_Datenerf.!H33="",$L$4=""),"",IF(ROUND(100+10*((männlich_Datenerf.!H33-$L$3)/$L$4),0)&lt;0,0,ROUND(100+10*((männlich_Datenerf.!H33-$L$3)/$L$4),0)))</f>
        <v/>
      </c>
      <c r="M29" s="55" t="str">
        <f>IF(L29="","",IF(männlich_Datenerf.!H33&gt;=$L$3+1.5*$L$4,"Gold",IF(männlich_Datenerf.!H33&gt;=$L$3+0.5*$L$4,"Silber",IF(männlich_Datenerf.!H33&gt;=$L$3-0.5*$L$4,"Bronze",IF(männlich_Datenerf.!H33&gt;=$L$3-1.5*$L$4,"4. Platz","5. Platz")))))</f>
        <v/>
      </c>
      <c r="N29" s="46" t="str">
        <f>IF(OR(männlich_Datenerf.!I33="",$N$4=""),"",IF(ROUND(100+10*((männlich_Datenerf.!I33-$N$3)/$N$4),0)&lt;0,0,ROUND(100+10*((männlich_Datenerf.!I33-$N$3)/$N$4),0)))</f>
        <v/>
      </c>
      <c r="O29" s="55" t="str">
        <f>IF(N29="","",IF(männlich_Datenerf.!I33&gt;=$N$3+1.5*$N$4,"Gold",IF(männlich_Datenerf.!I33&gt;=$N$3+0.5*$N$4,"Silber",IF(männlich_Datenerf.!I33&gt;=$N$3-0.5*$N$4,"Bronze",IF(männlich_Datenerf.!I33&gt;=$N$3-1.5*$N$4,"4. Platz","5. Platz")))))</f>
        <v/>
      </c>
      <c r="P29" s="47" t="str">
        <f t="shared" si="0"/>
        <v/>
      </c>
      <c r="Q29" s="28" t="str">
        <f>Datenquelle!AC24</f>
        <v/>
      </c>
    </row>
    <row r="30" spans="1:17" ht="14.45" customHeight="1" x14ac:dyDescent="0.2">
      <c r="A30" s="6">
        <f t="shared" si="1"/>
        <v>24</v>
      </c>
      <c r="B30" s="129" t="str">
        <f>IF(männlich_Datenerf.!B34="","",männlich_Datenerf.!B34)</f>
        <v/>
      </c>
      <c r="C30" s="130" t="str">
        <f>IF(männlich_Datenerf.!C34="","",männlich_Datenerf.!C34)</f>
        <v/>
      </c>
      <c r="D30" s="50" t="str">
        <f>IF(OR(männlich_Datenerf.!D34="",$D$4=""),"",IF(ROUND(100-10*((männlich_Datenerf.!D34-männlich_Ausw.!$D$3)/männlich_Ausw.!$D$4),0)&lt;0,0,ROUND(100-10*((männlich_Datenerf.!D34-männlich_Ausw.!$D$3)/männlich_Ausw.!$D$4),0)))</f>
        <v/>
      </c>
      <c r="E30" s="55" t="str">
        <f>IF(D30="","",IF(männlich_Datenerf.!D34&lt;=$D$3-1.5*$D$4,"Gold",IF(männlich_Datenerf.!D34&lt;=$D$3-0.5*$D$4,"Silber",IF(männlich_Datenerf.!D34&lt;=$D$3+0.5*$D$4,"Bronze",IF(männlich_Datenerf.!D34&lt;=$D$3+1.5*$D$4,"4. Platz","5. Platz")))))</f>
        <v/>
      </c>
      <c r="F30" s="46" t="str">
        <f>IF(OR(männlich_Datenerf.!E34="",männlich_Ausw.!$F$4=""),"",IF(ROUND(100+10*((männlich_Datenerf.!E34-männlich_Ausw.!$F$3)/männlich_Ausw.!$F$4),0)&lt;0,0,ROUND(100+10*((männlich_Datenerf.!E34-männlich_Ausw.!$F$3)/männlich_Ausw.!$F$4),0)))</f>
        <v/>
      </c>
      <c r="G30" s="55" t="str">
        <f>IF(F30="","",IF(männlich_Datenerf.!E34&gt;=$F$3+1.5*$F$4,"Gold",IF(männlich_Datenerf.!E34&gt;=$F$3+0.5*$F$4,"Silber",IF(männlich_Datenerf.!E34&gt;=$F$3-0.5*$F$4,"Bronze",IF(männlich_Datenerf.!E34&gt;=$F$3-1.5*$F$4,"4. Platz","5. Platz")))))</f>
        <v/>
      </c>
      <c r="H30" s="46" t="str">
        <f>IF(OR(männlich_Datenerf.!F34="",$H$4=""),"",IF(ROUND(100+10*((männlich_Datenerf.!F34-$H$3)/$H$4),0)&lt;0,0,ROUND(100+10*((männlich_Datenerf.!F34-$H$3)/$H$4),0)))</f>
        <v/>
      </c>
      <c r="I30" s="55" t="str">
        <f>IF(H30="","",IF(männlich_Datenerf.!F34&gt;=$H$3+1.5*$H$4,"Gold",IF(männlich_Datenerf.!F34&gt;=$H$3+0.5*$H$4,"Silber",IF(männlich_Datenerf.!F34&gt;=$H$3-0.5*$H$4,"Bronze",IF(männlich_Datenerf.!F34&gt;=$H$3-1.5*$H$4,"4. Platz","5. Platz")))))</f>
        <v/>
      </c>
      <c r="J30" s="46" t="str">
        <f>IF(OR(männlich_Datenerf.!G34="",$J$4=""),"",IF(ROUND(100-10*((männlich_Datenerf.!G34-$J$3)/$J$4),0)&lt;0,0,ROUND(100-10*((männlich_Datenerf.!G34-$J$3)/$J$4),0)))</f>
        <v/>
      </c>
      <c r="K30" s="55" t="str">
        <f>IF(J30="","",IF(männlich_Datenerf.!G34&lt;=$J$3-1.5*$J$4,"Gold",IF(männlich_Datenerf.!G34&lt;=$J$3-0.5*$J$4,"Silber",IF(männlich_Datenerf.!G34&lt;=$J$3+0.5*$J$4,"Bronze",IF(männlich_Datenerf.!G34&lt;=$J$3+1.5*$J$4,"4. Platz","5. Platz")))))</f>
        <v/>
      </c>
      <c r="L30" s="46" t="str">
        <f>IF(OR(männlich_Datenerf.!H34="",$L$4=""),"",IF(ROUND(100+10*((männlich_Datenerf.!H34-$L$3)/$L$4),0)&lt;0,0,ROUND(100+10*((männlich_Datenerf.!H34-$L$3)/$L$4),0)))</f>
        <v/>
      </c>
      <c r="M30" s="55" t="str">
        <f>IF(L30="","",IF(männlich_Datenerf.!H34&gt;=$L$3+1.5*$L$4,"Gold",IF(männlich_Datenerf.!H34&gt;=$L$3+0.5*$L$4,"Silber",IF(männlich_Datenerf.!H34&gt;=$L$3-0.5*$L$4,"Bronze",IF(männlich_Datenerf.!H34&gt;=$L$3-1.5*$L$4,"4. Platz","5. Platz")))))</f>
        <v/>
      </c>
      <c r="N30" s="46" t="str">
        <f>IF(OR(männlich_Datenerf.!I34="",$N$4=""),"",IF(ROUND(100+10*((männlich_Datenerf.!I34-$N$3)/$N$4),0)&lt;0,0,ROUND(100+10*((männlich_Datenerf.!I34-$N$3)/$N$4),0)))</f>
        <v/>
      </c>
      <c r="O30" s="55" t="str">
        <f>IF(N30="","",IF(männlich_Datenerf.!I34&gt;=$N$3+1.5*$N$4,"Gold",IF(männlich_Datenerf.!I34&gt;=$N$3+0.5*$N$4,"Silber",IF(männlich_Datenerf.!I34&gt;=$N$3-0.5*$N$4,"Bronze",IF(männlich_Datenerf.!I34&gt;=$N$3-1.5*$N$4,"4. Platz","5. Platz")))))</f>
        <v/>
      </c>
      <c r="P30" s="47" t="str">
        <f t="shared" si="0"/>
        <v/>
      </c>
      <c r="Q30" s="28" t="str">
        <f>Datenquelle!AC25</f>
        <v/>
      </c>
    </row>
    <row r="31" spans="1:17" ht="14.45" customHeight="1" thickBot="1" x14ac:dyDescent="0.25">
      <c r="A31" s="7">
        <f t="shared" si="1"/>
        <v>25</v>
      </c>
      <c r="B31" s="131" t="str">
        <f>IF(männlich_Datenerf.!B35="","",männlich_Datenerf.!B35)</f>
        <v/>
      </c>
      <c r="C31" s="132" t="str">
        <f>IF(männlich_Datenerf.!C35="","",männlich_Datenerf.!C35)</f>
        <v/>
      </c>
      <c r="D31" s="48" t="str">
        <f>IF(OR(männlich_Datenerf.!D35="",$D$4=""),"",IF(ROUND(100-10*((männlich_Datenerf.!D35-männlich_Ausw.!$D$3)/männlich_Ausw.!$D$4),0)&lt;0,0,ROUND(100-10*((männlich_Datenerf.!D35-männlich_Ausw.!$D$3)/männlich_Ausw.!$D$4),0)))</f>
        <v/>
      </c>
      <c r="E31" s="56" t="str">
        <f>IF(D31="","",IF(männlich_Datenerf.!D35&lt;=$D$3-1.5*$D$4,"Gold",IF(männlich_Datenerf.!D35&lt;=$D$3-0.5*$D$4,"Silber",IF(männlich_Datenerf.!D35&lt;=$D$3+0.5*$D$4,"Bronze",IF(männlich_Datenerf.!D35&lt;=$D$3+1.5*$D$4,"4. Platz","5. Platz")))))</f>
        <v/>
      </c>
      <c r="F31" s="48" t="str">
        <f>IF(OR(männlich_Datenerf.!E35="",männlich_Ausw.!$F$4=""),"",IF(ROUND(100+10*((männlich_Datenerf.!E35-männlich_Ausw.!$F$3)/männlich_Ausw.!$F$4),0)&lt;0,0,ROUND(100+10*((männlich_Datenerf.!E35-männlich_Ausw.!$F$3)/männlich_Ausw.!$F$4),0)))</f>
        <v/>
      </c>
      <c r="G31" s="56" t="str">
        <f>IF(F31="","",IF(männlich_Datenerf.!E35&gt;=$F$3+1.5*$F$4,"Gold",IF(männlich_Datenerf.!E35&gt;=$F$3+0.5*$F$4,"Silber",IF(männlich_Datenerf.!E35&gt;=$F$3-0.5*$F$4,"Bronze",IF(männlich_Datenerf.!E35&gt;=$F$3-1.5*$F$4,"4. Platz","5. Platz")))))</f>
        <v/>
      </c>
      <c r="H31" s="48" t="str">
        <f>IF(OR(männlich_Datenerf.!F35="",$H$4=""),"",IF(ROUND(100+10*((männlich_Datenerf.!F35-$H$3)/$H$4),0)&lt;0,0,ROUND(100+10*((männlich_Datenerf.!F35-$H$3)/$H$4),0)))</f>
        <v/>
      </c>
      <c r="I31" s="56" t="str">
        <f>IF(H31="","",IF(männlich_Datenerf.!F35&gt;=$H$3+1.5*$H$4,"Gold",IF(männlich_Datenerf.!F35&gt;=$H$3+0.5*$H$4,"Silber",IF(männlich_Datenerf.!F35&gt;=$H$3-0.5*$H$4,"Bronze",IF(männlich_Datenerf.!F35&gt;=$H$3-1.5*$H$4,"4. Platz","5. Platz")))))</f>
        <v/>
      </c>
      <c r="J31" s="48" t="str">
        <f>IF(OR(männlich_Datenerf.!G35="",$J$4=""),"",IF(ROUND(100-10*((männlich_Datenerf.!G35-$J$3)/$J$4),0)&lt;0,0,ROUND(100-10*((männlich_Datenerf.!G35-$J$3)/$J$4),0)))</f>
        <v/>
      </c>
      <c r="K31" s="56" t="str">
        <f>IF(J31="","",IF(männlich_Datenerf.!G35&lt;=$J$3-1.5*$J$4,"Gold",IF(männlich_Datenerf.!G35&lt;=$J$3-0.5*$J$4,"Silber",IF(männlich_Datenerf.!G35&lt;=$J$3+0.5*$J$4,"Bronze",IF(männlich_Datenerf.!G35&lt;=$J$3+1.5*$J$4,"4. Platz","5. Platz")))))</f>
        <v/>
      </c>
      <c r="L31" s="48" t="str">
        <f>IF(OR(männlich_Datenerf.!H35="",$L$4=""),"",IF(ROUND(100+10*((männlich_Datenerf.!H35-$L$3)/$L$4),0)&lt;0,0,ROUND(100+10*((männlich_Datenerf.!H35-$L$3)/$L$4),0)))</f>
        <v/>
      </c>
      <c r="M31" s="56" t="str">
        <f>IF(L31="","",IF(männlich_Datenerf.!H35&gt;=$L$3+1.5*$L$4,"Gold",IF(männlich_Datenerf.!H35&gt;=$L$3+0.5*$L$4,"Silber",IF(männlich_Datenerf.!H35&gt;=$L$3-0.5*$L$4,"Bronze",IF(männlich_Datenerf.!H35&gt;=$L$3-1.5*$L$4,"4. Platz","5. Platz")))))</f>
        <v/>
      </c>
      <c r="N31" s="48" t="str">
        <f>IF(OR(männlich_Datenerf.!I35="",$N$4=""),"",IF(ROUND(100+10*((männlich_Datenerf.!I35-$N$3)/$N$4),0)&lt;0,0,ROUND(100+10*((männlich_Datenerf.!I35-$N$3)/$N$4),0)))</f>
        <v/>
      </c>
      <c r="O31" s="56" t="str">
        <f>IF(N31="","",IF(männlich_Datenerf.!I35&gt;=$N$3+1.5*$N$4,"Gold",IF(männlich_Datenerf.!I35&gt;=$N$3+0.5*$N$4,"Silber",IF(männlich_Datenerf.!I35&gt;=$N$3-0.5*$N$4,"Bronze",IF(männlich_Datenerf.!I35&gt;=$N$3-1.5*$N$4,"4. Platz","5. Platz")))))</f>
        <v/>
      </c>
      <c r="P31" s="49" t="str">
        <f t="shared" si="0"/>
        <v/>
      </c>
      <c r="Q31" s="99" t="str">
        <f>Datenquelle!AC26</f>
        <v/>
      </c>
    </row>
    <row r="32" spans="1:17" x14ac:dyDescent="0.2">
      <c r="A32" s="8">
        <f t="shared" si="1"/>
        <v>26</v>
      </c>
      <c r="B32" s="123" t="str">
        <f>IF(männlich_Datenerf.!B36="","",männlich_Datenerf.!B36)</f>
        <v/>
      </c>
      <c r="C32" s="124" t="str">
        <f>IF(männlich_Datenerf.!C36="","",männlich_Datenerf.!C36)</f>
        <v/>
      </c>
      <c r="D32" s="50" t="str">
        <f>IF(OR(männlich_Datenerf.!D36="",$D$4=""),"",IF(ROUND(100-10*((männlich_Datenerf.!D36-männlich_Ausw.!$D$3)/männlich_Ausw.!$D$4),0)&lt;0,0,ROUND(100-10*((männlich_Datenerf.!D36-männlich_Ausw.!$D$3)/männlich_Ausw.!$D$4),0)))</f>
        <v/>
      </c>
      <c r="E32" s="57" t="str">
        <f>IF(D32="","",IF(männlich_Datenerf.!D36&lt;=$D$3-1.5*$D$4,"Gold",IF(männlich_Datenerf.!D36&lt;=$D$3-0.5*$D$4,"Silber",IF(männlich_Datenerf.!D36&lt;=$D$3+0.5*$D$4,"Bronze",IF(männlich_Datenerf.!D36&lt;=$D$3+1.5*$D$4,"4. Platz","5. Platz")))))</f>
        <v/>
      </c>
      <c r="F32" s="50" t="str">
        <f>IF(OR(männlich_Datenerf.!E36="",männlich_Ausw.!$F$4=""),"",IF(ROUND(100+10*((männlich_Datenerf.!E36-männlich_Ausw.!$F$3)/männlich_Ausw.!$F$4),0)&lt;0,0,ROUND(100+10*((männlich_Datenerf.!E36-männlich_Ausw.!$F$3)/männlich_Ausw.!$F$4),0)))</f>
        <v/>
      </c>
      <c r="G32" s="57" t="str">
        <f>IF(F32="","",IF(männlich_Datenerf.!E36&gt;=$F$3+1.5*$F$4,"Gold",IF(männlich_Datenerf.!E36&gt;=$F$3+0.5*$F$4,"Silber",IF(männlich_Datenerf.!E36&gt;=$F$3-0.5*$F$4,"Bronze",IF(männlich_Datenerf.!E36&gt;=$F$3-1.5*$F$4,"4. Platz","5. Platz")))))</f>
        <v/>
      </c>
      <c r="H32" s="50" t="str">
        <f>IF(OR(männlich_Datenerf.!F36="",$H$4=""),"",IF(ROUND(100+10*((männlich_Datenerf.!F36-$H$3)/$H$4),0)&lt;0,0,ROUND(100+10*((männlich_Datenerf.!F36-$H$3)/$H$4),0)))</f>
        <v/>
      </c>
      <c r="I32" s="57" t="str">
        <f>IF(H32="","",IF(männlich_Datenerf.!F36&gt;=$H$3+1.5*$H$4,"Gold",IF(männlich_Datenerf.!F36&gt;=$H$3+0.5*$H$4,"Silber",IF(männlich_Datenerf.!F36&gt;=$H$3-0.5*$H$4,"Bronze",IF(männlich_Datenerf.!F36&gt;=$H$3-1.5*$H$4,"4. Platz","5. Platz")))))</f>
        <v/>
      </c>
      <c r="J32" s="50" t="str">
        <f>IF(OR(männlich_Datenerf.!G36="",$J$4=""),"",IF(ROUND(100-10*((männlich_Datenerf.!G36-$J$3)/$J$4),0)&lt;0,0,ROUND(100-10*((männlich_Datenerf.!G36-$J$3)/$J$4),0)))</f>
        <v/>
      </c>
      <c r="K32" s="57" t="str">
        <f>IF(J32="","",IF(männlich_Datenerf.!G36&lt;=$J$3-1.5*$J$4,"Gold",IF(männlich_Datenerf.!G36&lt;=$J$3-0.5*$J$4,"Silber",IF(männlich_Datenerf.!G36&lt;=$J$3+0.5*$J$4,"Bronze",IF(männlich_Datenerf.!G36&lt;=$J$3+1.5*$J$4,"4. Platz","5. Platz")))))</f>
        <v/>
      </c>
      <c r="L32" s="50" t="str">
        <f>IF(OR(männlich_Datenerf.!H36="",$L$4=""),"",IF(ROUND(100+10*((männlich_Datenerf.!H36-$L$3)/$L$4),0)&lt;0,0,ROUND(100+10*((männlich_Datenerf.!H36-$L$3)/$L$4),0)))</f>
        <v/>
      </c>
      <c r="M32" s="57" t="str">
        <f>IF(L32="","",IF(männlich_Datenerf.!H36&gt;=$L$3+1.5*$L$4,"Gold",IF(männlich_Datenerf.!H36&gt;=$L$3+0.5*$L$4,"Silber",IF(männlich_Datenerf.!H36&gt;=$L$3-0.5*$L$4,"Bronze",IF(männlich_Datenerf.!H36&gt;=$L$3-1.5*$L$4,"4. Platz","5. Platz")))))</f>
        <v/>
      </c>
      <c r="N32" s="50" t="str">
        <f>IF(OR(männlich_Datenerf.!I36="",$N$4=""),"",IF(ROUND(100+10*((männlich_Datenerf.!I36-$N$3)/$N$4),0)&lt;0,0,ROUND(100+10*((männlich_Datenerf.!I36-$N$3)/$N$4),0)))</f>
        <v/>
      </c>
      <c r="O32" s="57" t="str">
        <f>IF(N32="","",IF(männlich_Datenerf.!I36&gt;=$N$3+1.5*$N$4,"Gold",IF(männlich_Datenerf.!I36&gt;=$N$3+0.5*$N$4,"Silber",IF(männlich_Datenerf.!I36&gt;=$N$3-0.5*$N$4,"Bronze",IF(männlich_Datenerf.!I36&gt;=$N$3-1.5*$N$4,"4. Platz","5. Platz")))))</f>
        <v/>
      </c>
      <c r="P32" s="51" t="str">
        <f t="shared" ref="P32:P66" si="2">IF(SUM(D32:N32)=0,"",SUM(D32:N32))</f>
        <v/>
      </c>
      <c r="Q32" s="28" t="str">
        <f>Datenquelle!AC27</f>
        <v/>
      </c>
    </row>
    <row r="33" spans="1:17" x14ac:dyDescent="0.2">
      <c r="A33" s="6">
        <f t="shared" si="1"/>
        <v>27</v>
      </c>
      <c r="B33" s="125" t="str">
        <f>IF(männlich_Datenerf.!B37="","",männlich_Datenerf.!B37)</f>
        <v/>
      </c>
      <c r="C33" s="126" t="str">
        <f>IF(männlich_Datenerf.!C37="","",männlich_Datenerf.!C37)</f>
        <v/>
      </c>
      <c r="D33" s="50" t="str">
        <f>IF(OR(männlich_Datenerf.!D37="",$D$4=""),"",IF(ROUND(100-10*((männlich_Datenerf.!D37-männlich_Ausw.!$D$3)/männlich_Ausw.!$D$4),0)&lt;0,0,ROUND(100-10*((männlich_Datenerf.!D37-männlich_Ausw.!$D$3)/männlich_Ausw.!$D$4),0)))</f>
        <v/>
      </c>
      <c r="E33" s="55" t="str">
        <f>IF(D33="","",IF(männlich_Datenerf.!D37&lt;=$D$3-1.5*$D$4,"Gold",IF(männlich_Datenerf.!D37&lt;=$D$3-0.5*$D$4,"Silber",IF(männlich_Datenerf.!D37&lt;=$D$3+0.5*$D$4,"Bronze",IF(männlich_Datenerf.!D37&lt;=$D$3+1.5*$D$4,"4. Platz","5. Platz")))))</f>
        <v/>
      </c>
      <c r="F33" s="46" t="str">
        <f>IF(OR(männlich_Datenerf.!E37="",männlich_Ausw.!$F$4=""),"",IF(ROUND(100+10*((männlich_Datenerf.!E37-männlich_Ausw.!$F$3)/männlich_Ausw.!$F$4),0)&lt;0,0,ROUND(100+10*((männlich_Datenerf.!E37-männlich_Ausw.!$F$3)/männlich_Ausw.!$F$4),0)))</f>
        <v/>
      </c>
      <c r="G33" s="55" t="str">
        <f>IF(F33="","",IF(männlich_Datenerf.!E37&gt;=$F$3+1.5*$F$4,"Gold",IF(männlich_Datenerf.!E37&gt;=$F$3+0.5*$F$4,"Silber",IF(männlich_Datenerf.!E37&gt;=$F$3-0.5*$F$4,"Bronze",IF(männlich_Datenerf.!E37&gt;=$F$3-1.5*$F$4,"4. Platz","5. Platz")))))</f>
        <v/>
      </c>
      <c r="H33" s="46" t="str">
        <f>IF(OR(männlich_Datenerf.!F37="",$H$4=""),"",IF(ROUND(100+10*((männlich_Datenerf.!F37-$H$3)/$H$4),0)&lt;0,0,ROUND(100+10*((männlich_Datenerf.!F37-$H$3)/$H$4),0)))</f>
        <v/>
      </c>
      <c r="I33" s="55" t="str">
        <f>IF(H33="","",IF(männlich_Datenerf.!F37&gt;=$H$3+1.5*$H$4,"Gold",IF(männlich_Datenerf.!F37&gt;=$H$3+0.5*$H$4,"Silber",IF(männlich_Datenerf.!F37&gt;=$H$3-0.5*$H$4,"Bronze",IF(männlich_Datenerf.!F37&gt;=$H$3-1.5*$H$4,"4. Platz","5. Platz")))))</f>
        <v/>
      </c>
      <c r="J33" s="46" t="str">
        <f>IF(OR(männlich_Datenerf.!G37="",$J$4=""),"",IF(ROUND(100-10*((männlich_Datenerf.!G37-$J$3)/$J$4),0)&lt;0,0,ROUND(100-10*((männlich_Datenerf.!G37-$J$3)/$J$4),0)))</f>
        <v/>
      </c>
      <c r="K33" s="55" t="str">
        <f>IF(J33="","",IF(männlich_Datenerf.!G37&lt;=$J$3-1.5*$J$4,"Gold",IF(männlich_Datenerf.!G37&lt;=$J$3-0.5*$J$4,"Silber",IF(männlich_Datenerf.!G37&lt;=$J$3+0.5*$J$4,"Bronze",IF(männlich_Datenerf.!G37&lt;=$J$3+1.5*$J$4,"4. Platz","5. Platz")))))</f>
        <v/>
      </c>
      <c r="L33" s="46" t="str">
        <f>IF(OR(männlich_Datenerf.!H37="",$L$4=""),"",IF(ROUND(100+10*((männlich_Datenerf.!H37-$L$3)/$L$4),0)&lt;0,0,ROUND(100+10*((männlich_Datenerf.!H37-$L$3)/$L$4),0)))</f>
        <v/>
      </c>
      <c r="M33" s="55" t="str">
        <f>IF(L33="","",IF(männlich_Datenerf.!H37&gt;=$L$3+1.5*$L$4,"Gold",IF(männlich_Datenerf.!H37&gt;=$L$3+0.5*$L$4,"Silber",IF(männlich_Datenerf.!H37&gt;=$L$3-0.5*$L$4,"Bronze",IF(männlich_Datenerf.!H37&gt;=$L$3-1.5*$L$4,"4. Platz","5. Platz")))))</f>
        <v/>
      </c>
      <c r="N33" s="46" t="str">
        <f>IF(OR(männlich_Datenerf.!I37="",$N$4=""),"",IF(ROUND(100+10*((männlich_Datenerf.!I37-$N$3)/$N$4),0)&lt;0,0,ROUND(100+10*((männlich_Datenerf.!I37-$N$3)/$N$4),0)))</f>
        <v/>
      </c>
      <c r="O33" s="55" t="str">
        <f>IF(N33="","",IF(männlich_Datenerf.!I37&gt;=$N$3+1.5*$N$4,"Gold",IF(männlich_Datenerf.!I37&gt;=$N$3+0.5*$N$4,"Silber",IF(männlich_Datenerf.!I37&gt;=$N$3-0.5*$N$4,"Bronze",IF(männlich_Datenerf.!I37&gt;=$N$3-1.5*$N$4,"4. Platz","5. Platz")))))</f>
        <v/>
      </c>
      <c r="P33" s="47" t="str">
        <f t="shared" si="2"/>
        <v/>
      </c>
      <c r="Q33" s="28" t="str">
        <f>Datenquelle!AC28</f>
        <v/>
      </c>
    </row>
    <row r="34" spans="1:17" x14ac:dyDescent="0.2">
      <c r="A34" s="6">
        <f t="shared" si="1"/>
        <v>28</v>
      </c>
      <c r="B34" s="129" t="str">
        <f>IF(männlich_Datenerf.!B38="","",männlich_Datenerf.!B38)</f>
        <v/>
      </c>
      <c r="C34" s="130" t="str">
        <f>IF(männlich_Datenerf.!C38="","",männlich_Datenerf.!C38)</f>
        <v/>
      </c>
      <c r="D34" s="50" t="str">
        <f>IF(OR(männlich_Datenerf.!D38="",$D$4=""),"",IF(ROUND(100-10*((männlich_Datenerf.!D38-männlich_Ausw.!$D$3)/männlich_Ausw.!$D$4),0)&lt;0,0,ROUND(100-10*((männlich_Datenerf.!D38-männlich_Ausw.!$D$3)/männlich_Ausw.!$D$4),0)))</f>
        <v/>
      </c>
      <c r="E34" s="55" t="str">
        <f>IF(D34="","",IF(männlich_Datenerf.!D38&lt;=$D$3-1.5*$D$4,"Gold",IF(männlich_Datenerf.!D38&lt;=$D$3-0.5*$D$4,"Silber",IF(männlich_Datenerf.!D38&lt;=$D$3+0.5*$D$4,"Bronze",IF(männlich_Datenerf.!D38&lt;=$D$3+1.5*$D$4,"4. Platz","5. Platz")))))</f>
        <v/>
      </c>
      <c r="F34" s="46" t="str">
        <f>IF(OR(männlich_Datenerf.!E38="",männlich_Ausw.!$F$4=""),"",IF(ROUND(100+10*((männlich_Datenerf.!E38-männlich_Ausw.!$F$3)/männlich_Ausw.!$F$4),0)&lt;0,0,ROUND(100+10*((männlich_Datenerf.!E38-männlich_Ausw.!$F$3)/männlich_Ausw.!$F$4),0)))</f>
        <v/>
      </c>
      <c r="G34" s="55" t="str">
        <f>IF(F34="","",IF(männlich_Datenerf.!E38&gt;=$F$3+1.5*$F$4,"Gold",IF(männlich_Datenerf.!E38&gt;=$F$3+0.5*$F$4,"Silber",IF(männlich_Datenerf.!E38&gt;=$F$3-0.5*$F$4,"Bronze",IF(männlich_Datenerf.!E38&gt;=$F$3-1.5*$F$4,"4. Platz","5. Platz")))))</f>
        <v/>
      </c>
      <c r="H34" s="46" t="str">
        <f>IF(OR(männlich_Datenerf.!F38="",$H$4=""),"",IF(ROUND(100+10*((männlich_Datenerf.!F38-$H$3)/$H$4),0)&lt;0,0,ROUND(100+10*((männlich_Datenerf.!F38-$H$3)/$H$4),0)))</f>
        <v/>
      </c>
      <c r="I34" s="55" t="str">
        <f>IF(H34="","",IF(männlich_Datenerf.!F38&gt;=$H$3+1.5*$H$4,"Gold",IF(männlich_Datenerf.!F38&gt;=$H$3+0.5*$H$4,"Silber",IF(männlich_Datenerf.!F38&gt;=$H$3-0.5*$H$4,"Bronze",IF(männlich_Datenerf.!F38&gt;=$H$3-1.5*$H$4,"4. Platz","5. Platz")))))</f>
        <v/>
      </c>
      <c r="J34" s="46" t="str">
        <f>IF(OR(männlich_Datenerf.!G38="",$J$4=""),"",IF(ROUND(100-10*((männlich_Datenerf.!G38-$J$3)/$J$4),0)&lt;0,0,ROUND(100-10*((männlich_Datenerf.!G38-$J$3)/$J$4),0)))</f>
        <v/>
      </c>
      <c r="K34" s="55" t="str">
        <f>IF(J34="","",IF(männlich_Datenerf.!G38&lt;=$J$3-1.5*$J$4,"Gold",IF(männlich_Datenerf.!G38&lt;=$J$3-0.5*$J$4,"Silber",IF(männlich_Datenerf.!G38&lt;=$J$3+0.5*$J$4,"Bronze",IF(männlich_Datenerf.!G38&lt;=$J$3+1.5*$J$4,"4. Platz","5. Platz")))))</f>
        <v/>
      </c>
      <c r="L34" s="46" t="str">
        <f>IF(OR(männlich_Datenerf.!H38="",$L$4=""),"",IF(ROUND(100+10*((männlich_Datenerf.!H38-$L$3)/$L$4),0)&lt;0,0,ROUND(100+10*((männlich_Datenerf.!H38-$L$3)/$L$4),0)))</f>
        <v/>
      </c>
      <c r="M34" s="55" t="str">
        <f>IF(L34="","",IF(männlich_Datenerf.!H38&gt;=$L$3+1.5*$L$4,"Gold",IF(männlich_Datenerf.!H38&gt;=$L$3+0.5*$L$4,"Silber",IF(männlich_Datenerf.!H38&gt;=$L$3-0.5*$L$4,"Bronze",IF(männlich_Datenerf.!H38&gt;=$L$3-1.5*$L$4,"4. Platz","5. Platz")))))</f>
        <v/>
      </c>
      <c r="N34" s="46" t="str">
        <f>IF(OR(männlich_Datenerf.!I38="",$N$4=""),"",IF(ROUND(100+10*((männlich_Datenerf.!I38-$N$3)/$N$4),0)&lt;0,0,ROUND(100+10*((männlich_Datenerf.!I38-$N$3)/$N$4),0)))</f>
        <v/>
      </c>
      <c r="O34" s="55" t="str">
        <f>IF(N34="","",IF(männlich_Datenerf.!I38&gt;=$N$3+1.5*$N$4,"Gold",IF(männlich_Datenerf.!I38&gt;=$N$3+0.5*$N$4,"Silber",IF(männlich_Datenerf.!I38&gt;=$N$3-0.5*$N$4,"Bronze",IF(männlich_Datenerf.!I38&gt;=$N$3-1.5*$N$4,"4. Platz","5. Platz")))))</f>
        <v/>
      </c>
      <c r="P34" s="47" t="str">
        <f t="shared" si="2"/>
        <v/>
      </c>
      <c r="Q34" s="28" t="str">
        <f>Datenquelle!AC29</f>
        <v/>
      </c>
    </row>
    <row r="35" spans="1:17" x14ac:dyDescent="0.2">
      <c r="A35" s="6">
        <f t="shared" si="1"/>
        <v>29</v>
      </c>
      <c r="B35" s="129" t="str">
        <f>IF(männlich_Datenerf.!B39="","",männlich_Datenerf.!B39)</f>
        <v/>
      </c>
      <c r="C35" s="130" t="str">
        <f>IF(männlich_Datenerf.!C39="","",männlich_Datenerf.!C39)</f>
        <v/>
      </c>
      <c r="D35" s="50" t="str">
        <f>IF(OR(männlich_Datenerf.!D39="",$D$4=""),"",IF(ROUND(100-10*((männlich_Datenerf.!D39-männlich_Ausw.!$D$3)/männlich_Ausw.!$D$4),0)&lt;0,0,ROUND(100-10*((männlich_Datenerf.!D39-männlich_Ausw.!$D$3)/männlich_Ausw.!$D$4),0)))</f>
        <v/>
      </c>
      <c r="E35" s="55" t="str">
        <f>IF(D35="","",IF(männlich_Datenerf.!D39&lt;=$D$3-1.5*$D$4,"Gold",IF(männlich_Datenerf.!D39&lt;=$D$3-0.5*$D$4,"Silber",IF(männlich_Datenerf.!D39&lt;=$D$3+0.5*$D$4,"Bronze",IF(männlich_Datenerf.!D39&lt;=$D$3+1.5*$D$4,"4. Platz","5. Platz")))))</f>
        <v/>
      </c>
      <c r="F35" s="46" t="str">
        <f>IF(OR(männlich_Datenerf.!E39="",männlich_Ausw.!$F$4=""),"",IF(ROUND(100+10*((männlich_Datenerf.!E39-männlich_Ausw.!$F$3)/männlich_Ausw.!$F$4),0)&lt;0,0,ROUND(100+10*((männlich_Datenerf.!E39-männlich_Ausw.!$F$3)/männlich_Ausw.!$F$4),0)))</f>
        <v/>
      </c>
      <c r="G35" s="55" t="str">
        <f>IF(F35="","",IF(männlich_Datenerf.!E39&gt;=$F$3+1.5*$F$4,"Gold",IF(männlich_Datenerf.!E39&gt;=$F$3+0.5*$F$4,"Silber",IF(männlich_Datenerf.!E39&gt;=$F$3-0.5*$F$4,"Bronze",IF(männlich_Datenerf.!E39&gt;=$F$3-1.5*$F$4,"4. Platz","5. Platz")))))</f>
        <v/>
      </c>
      <c r="H35" s="46" t="str">
        <f>IF(OR(männlich_Datenerf.!F39="",$H$4=""),"",IF(ROUND(100+10*((männlich_Datenerf.!F39-$H$3)/$H$4),0)&lt;0,0,ROUND(100+10*((männlich_Datenerf.!F39-$H$3)/$H$4),0)))</f>
        <v/>
      </c>
      <c r="I35" s="55" t="str">
        <f>IF(H35="","",IF(männlich_Datenerf.!F39&gt;=$H$3+1.5*$H$4,"Gold",IF(männlich_Datenerf.!F39&gt;=$H$3+0.5*$H$4,"Silber",IF(männlich_Datenerf.!F39&gt;=$H$3-0.5*$H$4,"Bronze",IF(männlich_Datenerf.!F39&gt;=$H$3-1.5*$H$4,"4. Platz","5. Platz")))))</f>
        <v/>
      </c>
      <c r="J35" s="46" t="str">
        <f>IF(OR(männlich_Datenerf.!G39="",$J$4=""),"",IF(ROUND(100-10*((männlich_Datenerf.!G39-$J$3)/$J$4),0)&lt;0,0,ROUND(100-10*((männlich_Datenerf.!G39-$J$3)/$J$4),0)))</f>
        <v/>
      </c>
      <c r="K35" s="55" t="str">
        <f>IF(J35="","",IF(männlich_Datenerf.!G39&lt;=$J$3-1.5*$J$4,"Gold",IF(männlich_Datenerf.!G39&lt;=$J$3-0.5*$J$4,"Silber",IF(männlich_Datenerf.!G39&lt;=$J$3+0.5*$J$4,"Bronze",IF(männlich_Datenerf.!G39&lt;=$J$3+1.5*$J$4,"4. Platz","5. Platz")))))</f>
        <v/>
      </c>
      <c r="L35" s="46" t="str">
        <f>IF(OR(männlich_Datenerf.!H39="",$L$4=""),"",IF(ROUND(100+10*((männlich_Datenerf.!H39-$L$3)/$L$4),0)&lt;0,0,ROUND(100+10*((männlich_Datenerf.!H39-$L$3)/$L$4),0)))</f>
        <v/>
      </c>
      <c r="M35" s="55" t="str">
        <f>IF(L35="","",IF(männlich_Datenerf.!H39&gt;=$L$3+1.5*$L$4,"Gold",IF(männlich_Datenerf.!H39&gt;=$L$3+0.5*$L$4,"Silber",IF(männlich_Datenerf.!H39&gt;=$L$3-0.5*$L$4,"Bronze",IF(männlich_Datenerf.!H39&gt;=$L$3-1.5*$L$4,"4. Platz","5. Platz")))))</f>
        <v/>
      </c>
      <c r="N35" s="46" t="str">
        <f>IF(OR(männlich_Datenerf.!I39="",$N$4=""),"",IF(ROUND(100+10*((männlich_Datenerf.!I39-$N$3)/$N$4),0)&lt;0,0,ROUND(100+10*((männlich_Datenerf.!I39-$N$3)/$N$4),0)))</f>
        <v/>
      </c>
      <c r="O35" s="55" t="str">
        <f>IF(N35="","",IF(männlich_Datenerf.!I39&gt;=$N$3+1.5*$N$4,"Gold",IF(männlich_Datenerf.!I39&gt;=$N$3+0.5*$N$4,"Silber",IF(männlich_Datenerf.!I39&gt;=$N$3-0.5*$N$4,"Bronze",IF(männlich_Datenerf.!I39&gt;=$N$3-1.5*$N$4,"4. Platz","5. Platz")))))</f>
        <v/>
      </c>
      <c r="P35" s="47" t="str">
        <f t="shared" si="2"/>
        <v/>
      </c>
      <c r="Q35" s="28" t="str">
        <f>Datenquelle!AC30</f>
        <v/>
      </c>
    </row>
    <row r="36" spans="1:17" ht="13.5" thickBot="1" x14ac:dyDescent="0.25">
      <c r="A36" s="7">
        <f t="shared" si="1"/>
        <v>30</v>
      </c>
      <c r="B36" s="131" t="str">
        <f>IF(männlich_Datenerf.!B40="","",männlich_Datenerf.!B40)</f>
        <v/>
      </c>
      <c r="C36" s="132" t="str">
        <f>IF(männlich_Datenerf.!C40="","",männlich_Datenerf.!C40)</f>
        <v/>
      </c>
      <c r="D36" s="48" t="str">
        <f>IF(OR(männlich_Datenerf.!D40="",$D$4=""),"",IF(ROUND(100-10*((männlich_Datenerf.!D40-männlich_Ausw.!$D$3)/männlich_Ausw.!$D$4),0)&lt;0,0,ROUND(100-10*((männlich_Datenerf.!D40-männlich_Ausw.!$D$3)/männlich_Ausw.!$D$4),0)))</f>
        <v/>
      </c>
      <c r="E36" s="56" t="str">
        <f>IF(D36="","",IF(männlich_Datenerf.!D40&lt;=$D$3-1.5*$D$4,"Gold",IF(männlich_Datenerf.!D40&lt;=$D$3-0.5*$D$4,"Silber",IF(männlich_Datenerf.!D40&lt;=$D$3+0.5*$D$4,"Bronze",IF(männlich_Datenerf.!D40&lt;=$D$3+1.5*$D$4,"4. Platz","5. Platz")))))</f>
        <v/>
      </c>
      <c r="F36" s="48" t="str">
        <f>IF(OR(männlich_Datenerf.!E40="",männlich_Ausw.!$F$4=""),"",IF(ROUND(100+10*((männlich_Datenerf.!E40-männlich_Ausw.!$F$3)/männlich_Ausw.!$F$4),0)&lt;0,0,ROUND(100+10*((männlich_Datenerf.!E40-männlich_Ausw.!$F$3)/männlich_Ausw.!$F$4),0)))</f>
        <v/>
      </c>
      <c r="G36" s="56" t="str">
        <f>IF(F36="","",IF(männlich_Datenerf.!E40&gt;=$F$3+1.5*$F$4,"Gold",IF(männlich_Datenerf.!E40&gt;=$F$3+0.5*$F$4,"Silber",IF(männlich_Datenerf.!E40&gt;=$F$3-0.5*$F$4,"Bronze",IF(männlich_Datenerf.!E40&gt;=$F$3-1.5*$F$4,"4. Platz","5. Platz")))))</f>
        <v/>
      </c>
      <c r="H36" s="48" t="str">
        <f>IF(OR(männlich_Datenerf.!F40="",$H$4=""),"",IF(ROUND(100+10*((männlich_Datenerf.!F40-$H$3)/$H$4),0)&lt;0,0,ROUND(100+10*((männlich_Datenerf.!F40-$H$3)/$H$4),0)))</f>
        <v/>
      </c>
      <c r="I36" s="56" t="str">
        <f>IF(H36="","",IF(männlich_Datenerf.!F40&gt;=$H$3+1.5*$H$4,"Gold",IF(männlich_Datenerf.!F40&gt;=$H$3+0.5*$H$4,"Silber",IF(männlich_Datenerf.!F40&gt;=$H$3-0.5*$H$4,"Bronze",IF(männlich_Datenerf.!F40&gt;=$H$3-1.5*$H$4,"4. Platz","5. Platz")))))</f>
        <v/>
      </c>
      <c r="J36" s="48" t="str">
        <f>IF(OR(männlich_Datenerf.!G40="",$J$4=""),"",IF(ROUND(100-10*((männlich_Datenerf.!G40-$J$3)/$J$4),0)&lt;0,0,ROUND(100-10*((männlich_Datenerf.!G40-$J$3)/$J$4),0)))</f>
        <v/>
      </c>
      <c r="K36" s="56" t="str">
        <f>IF(J36="","",IF(männlich_Datenerf.!G40&lt;=$J$3-1.5*$J$4,"Gold",IF(männlich_Datenerf.!G40&lt;=$J$3-0.5*$J$4,"Silber",IF(männlich_Datenerf.!G40&lt;=$J$3+0.5*$J$4,"Bronze",IF(männlich_Datenerf.!G40&lt;=$J$3+1.5*$J$4,"4. Platz","5. Platz")))))</f>
        <v/>
      </c>
      <c r="L36" s="48" t="str">
        <f>IF(OR(männlich_Datenerf.!H40="",$L$4=""),"",IF(ROUND(100+10*((männlich_Datenerf.!H40-$L$3)/$L$4),0)&lt;0,0,ROUND(100+10*((männlich_Datenerf.!H40-$L$3)/$L$4),0)))</f>
        <v/>
      </c>
      <c r="M36" s="56" t="str">
        <f>IF(L36="","",IF(männlich_Datenerf.!H40&gt;=$L$3+1.5*$L$4,"Gold",IF(männlich_Datenerf.!H40&gt;=$L$3+0.5*$L$4,"Silber",IF(männlich_Datenerf.!H40&gt;=$L$3-0.5*$L$4,"Bronze",IF(männlich_Datenerf.!H40&gt;=$L$3-1.5*$L$4,"4. Platz","5. Platz")))))</f>
        <v/>
      </c>
      <c r="N36" s="48" t="str">
        <f>IF(OR(männlich_Datenerf.!I40="",$N$4=""),"",IF(ROUND(100+10*((männlich_Datenerf.!I40-$N$3)/$N$4),0)&lt;0,0,ROUND(100+10*((männlich_Datenerf.!I40-$N$3)/$N$4),0)))</f>
        <v/>
      </c>
      <c r="O36" s="56" t="str">
        <f>IF(N36="","",IF(männlich_Datenerf.!I40&gt;=$N$3+1.5*$N$4,"Gold",IF(männlich_Datenerf.!I40&gt;=$N$3+0.5*$N$4,"Silber",IF(männlich_Datenerf.!I40&gt;=$N$3-0.5*$N$4,"Bronze",IF(männlich_Datenerf.!I40&gt;=$N$3-1.5*$N$4,"4. Platz","5. Platz")))))</f>
        <v/>
      </c>
      <c r="P36" s="49" t="str">
        <f t="shared" si="2"/>
        <v/>
      </c>
      <c r="Q36" s="99" t="str">
        <f>Datenquelle!AC31</f>
        <v/>
      </c>
    </row>
    <row r="37" spans="1:17" x14ac:dyDescent="0.2">
      <c r="A37" s="8">
        <f t="shared" si="1"/>
        <v>31</v>
      </c>
      <c r="B37" s="133" t="str">
        <f>IF(männlich_Datenerf.!B41="","",männlich_Datenerf.!B41)</f>
        <v/>
      </c>
      <c r="C37" s="134" t="str">
        <f>IF(männlich_Datenerf.!C41="","",männlich_Datenerf.!C41)</f>
        <v/>
      </c>
      <c r="D37" s="50" t="str">
        <f>IF(OR(männlich_Datenerf.!D41="",$D$4=""),"",IF(ROUND(100-10*((männlich_Datenerf.!D41-männlich_Ausw.!$D$3)/männlich_Ausw.!$D$4),0)&lt;0,0,ROUND(100-10*((männlich_Datenerf.!D41-männlich_Ausw.!$D$3)/männlich_Ausw.!$D$4),0)))</f>
        <v/>
      </c>
      <c r="E37" s="57" t="str">
        <f>IF(D37="","",IF(männlich_Datenerf.!D41&lt;=$D$3-1.5*$D$4,"Gold",IF(männlich_Datenerf.!D41&lt;=$D$3-0.5*$D$4,"Silber",IF(männlich_Datenerf.!D41&lt;=$D$3+0.5*$D$4,"Bronze",IF(männlich_Datenerf.!D41&lt;=$D$3+1.5*$D$4,"4. Platz","5. Platz")))))</f>
        <v/>
      </c>
      <c r="F37" s="50" t="str">
        <f>IF(OR(männlich_Datenerf.!E41="",männlich_Ausw.!$F$4=""),"",IF(ROUND(100+10*((männlich_Datenerf.!E41-männlich_Ausw.!$F$3)/männlich_Ausw.!$F$4),0)&lt;0,0,ROUND(100+10*((männlich_Datenerf.!E41-männlich_Ausw.!$F$3)/männlich_Ausw.!$F$4),0)))</f>
        <v/>
      </c>
      <c r="G37" s="57" t="str">
        <f>IF(F37="","",IF(männlich_Datenerf.!E41&gt;=$F$3+1.5*$F$4,"Gold",IF(männlich_Datenerf.!E41&gt;=$F$3+0.5*$F$4,"Silber",IF(männlich_Datenerf.!E41&gt;=$F$3-0.5*$F$4,"Bronze",IF(männlich_Datenerf.!E41&gt;=$F$3-1.5*$F$4,"4. Platz","5. Platz")))))</f>
        <v/>
      </c>
      <c r="H37" s="50" t="str">
        <f>IF(OR(männlich_Datenerf.!F41="",$H$4=""),"",IF(ROUND(100+10*((männlich_Datenerf.!F41-$H$3)/$H$4),0)&lt;0,0,ROUND(100+10*((männlich_Datenerf.!F41-$H$3)/$H$4),0)))</f>
        <v/>
      </c>
      <c r="I37" s="57" t="str">
        <f>IF(H37="","",IF(männlich_Datenerf.!F41&gt;=$H$3+1.5*$H$4,"Gold",IF(männlich_Datenerf.!F41&gt;=$H$3+0.5*$H$4,"Silber",IF(männlich_Datenerf.!F41&gt;=$H$3-0.5*$H$4,"Bronze",IF(männlich_Datenerf.!F41&gt;=$H$3-1.5*$H$4,"4. Platz","5. Platz")))))</f>
        <v/>
      </c>
      <c r="J37" s="50" t="str">
        <f>IF(OR(männlich_Datenerf.!G41="",$J$4=""),"",IF(ROUND(100-10*((männlich_Datenerf.!G41-$J$3)/$J$4),0)&lt;0,0,ROUND(100-10*((männlich_Datenerf.!G41-$J$3)/$J$4),0)))</f>
        <v/>
      </c>
      <c r="K37" s="57" t="str">
        <f>IF(J37="","",IF(männlich_Datenerf.!G41&lt;=$J$3-1.5*$J$4,"Gold",IF(männlich_Datenerf.!G41&lt;=$J$3-0.5*$J$4,"Silber",IF(männlich_Datenerf.!G41&lt;=$J$3+0.5*$J$4,"Bronze",IF(männlich_Datenerf.!G41&lt;=$J$3+1.5*$J$4,"4. Platz","5. Platz")))))</f>
        <v/>
      </c>
      <c r="L37" s="50" t="str">
        <f>IF(OR(männlich_Datenerf.!H41="",$L$4=""),"",IF(ROUND(100+10*((männlich_Datenerf.!H41-$L$3)/$L$4),0)&lt;0,0,ROUND(100+10*((männlich_Datenerf.!H41-$L$3)/$L$4),0)))</f>
        <v/>
      </c>
      <c r="M37" s="57" t="str">
        <f>IF(L37="","",IF(männlich_Datenerf.!H41&gt;=$L$3+1.5*$L$4,"Gold",IF(männlich_Datenerf.!H41&gt;=$L$3+0.5*$L$4,"Silber",IF(männlich_Datenerf.!H41&gt;=$L$3-0.5*$L$4,"Bronze",IF(männlich_Datenerf.!H41&gt;=$L$3-1.5*$L$4,"4. Platz","5. Platz")))))</f>
        <v/>
      </c>
      <c r="N37" s="50" t="str">
        <f>IF(OR(männlich_Datenerf.!I41="",$N$4=""),"",IF(ROUND(100+10*((männlich_Datenerf.!I41-$N$3)/$N$4),0)&lt;0,0,ROUND(100+10*((männlich_Datenerf.!I41-$N$3)/$N$4),0)))</f>
        <v/>
      </c>
      <c r="O37" s="57" t="str">
        <f>IF(N37="","",IF(männlich_Datenerf.!I41&gt;=$N$3+1.5*$N$4,"Gold",IF(männlich_Datenerf.!I41&gt;=$N$3+0.5*$N$4,"Silber",IF(männlich_Datenerf.!I41&gt;=$N$3-0.5*$N$4,"Bronze",IF(männlich_Datenerf.!I41&gt;=$N$3-1.5*$N$4,"4. Platz","5. Platz")))))</f>
        <v/>
      </c>
      <c r="P37" s="51" t="str">
        <f t="shared" si="2"/>
        <v/>
      </c>
      <c r="Q37" s="28" t="str">
        <f>Datenquelle!AC32</f>
        <v/>
      </c>
    </row>
    <row r="38" spans="1:17" x14ac:dyDescent="0.2">
      <c r="A38" s="6">
        <f t="shared" si="1"/>
        <v>32</v>
      </c>
      <c r="B38" s="129" t="str">
        <f>IF(männlich_Datenerf.!B42="","",männlich_Datenerf.!B42)</f>
        <v/>
      </c>
      <c r="C38" s="130" t="str">
        <f>IF(männlich_Datenerf.!C42="","",männlich_Datenerf.!C42)</f>
        <v/>
      </c>
      <c r="D38" s="50" t="str">
        <f>IF(OR(männlich_Datenerf.!D42="",$D$4=""),"",IF(ROUND(100-10*((männlich_Datenerf.!D42-männlich_Ausw.!$D$3)/männlich_Ausw.!$D$4),0)&lt;0,0,ROUND(100-10*((männlich_Datenerf.!D42-männlich_Ausw.!$D$3)/männlich_Ausw.!$D$4),0)))</f>
        <v/>
      </c>
      <c r="E38" s="55" t="str">
        <f>IF(D38="","",IF(männlich_Datenerf.!D42&lt;=$D$3-1.5*$D$4,"Gold",IF(männlich_Datenerf.!D42&lt;=$D$3-0.5*$D$4,"Silber",IF(männlich_Datenerf.!D42&lt;=$D$3+0.5*$D$4,"Bronze",IF(männlich_Datenerf.!D42&lt;=$D$3+1.5*$D$4,"4. Platz","5. Platz")))))</f>
        <v/>
      </c>
      <c r="F38" s="46" t="str">
        <f>IF(OR(männlich_Datenerf.!E42="",männlich_Ausw.!$F$4=""),"",IF(ROUND(100+10*((männlich_Datenerf.!E42-männlich_Ausw.!$F$3)/männlich_Ausw.!$F$4),0)&lt;0,0,ROUND(100+10*((männlich_Datenerf.!E42-männlich_Ausw.!$F$3)/männlich_Ausw.!$F$4),0)))</f>
        <v/>
      </c>
      <c r="G38" s="55" t="str">
        <f>IF(F38="","",IF(männlich_Datenerf.!E42&gt;=$F$3+1.5*$F$4,"Gold",IF(männlich_Datenerf.!E42&gt;=$F$3+0.5*$F$4,"Silber",IF(männlich_Datenerf.!E42&gt;=$F$3-0.5*$F$4,"Bronze",IF(männlich_Datenerf.!E42&gt;=$F$3-1.5*$F$4,"4. Platz","5. Platz")))))</f>
        <v/>
      </c>
      <c r="H38" s="46" t="str">
        <f>IF(OR(männlich_Datenerf.!F42="",$H$4=""),"",IF(ROUND(100+10*((männlich_Datenerf.!F42-$H$3)/$H$4),0)&lt;0,0,ROUND(100+10*((männlich_Datenerf.!F42-$H$3)/$H$4),0)))</f>
        <v/>
      </c>
      <c r="I38" s="55" t="str">
        <f>IF(H38="","",IF(männlich_Datenerf.!F42&gt;=$H$3+1.5*$H$4,"Gold",IF(männlich_Datenerf.!F42&gt;=$H$3+0.5*$H$4,"Silber",IF(männlich_Datenerf.!F42&gt;=$H$3-0.5*$H$4,"Bronze",IF(männlich_Datenerf.!F42&gt;=$H$3-1.5*$H$4,"4. Platz","5. Platz")))))</f>
        <v/>
      </c>
      <c r="J38" s="46" t="str">
        <f>IF(OR(männlich_Datenerf.!G42="",$J$4=""),"",IF(ROUND(100-10*((männlich_Datenerf.!G42-$J$3)/$J$4),0)&lt;0,0,ROUND(100-10*((männlich_Datenerf.!G42-$J$3)/$J$4),0)))</f>
        <v/>
      </c>
      <c r="K38" s="55" t="str">
        <f>IF(J38="","",IF(männlich_Datenerf.!G42&lt;=$J$3-1.5*$J$4,"Gold",IF(männlich_Datenerf.!G42&lt;=$J$3-0.5*$J$4,"Silber",IF(männlich_Datenerf.!G42&lt;=$J$3+0.5*$J$4,"Bronze",IF(männlich_Datenerf.!G42&lt;=$J$3+1.5*$J$4,"4. Platz","5. Platz")))))</f>
        <v/>
      </c>
      <c r="L38" s="46" t="str">
        <f>IF(OR(männlich_Datenerf.!H42="",$L$4=""),"",IF(ROUND(100+10*((männlich_Datenerf.!H42-$L$3)/$L$4),0)&lt;0,0,ROUND(100+10*((männlich_Datenerf.!H42-$L$3)/$L$4),0)))</f>
        <v/>
      </c>
      <c r="M38" s="55" t="str">
        <f>IF(L38="","",IF(männlich_Datenerf.!H42&gt;=$L$3+1.5*$L$4,"Gold",IF(männlich_Datenerf.!H42&gt;=$L$3+0.5*$L$4,"Silber",IF(männlich_Datenerf.!H42&gt;=$L$3-0.5*$L$4,"Bronze",IF(männlich_Datenerf.!H42&gt;=$L$3-1.5*$L$4,"4. Platz","5. Platz")))))</f>
        <v/>
      </c>
      <c r="N38" s="46" t="str">
        <f>IF(OR(männlich_Datenerf.!I42="",$N$4=""),"",IF(ROUND(100+10*((männlich_Datenerf.!I42-$N$3)/$N$4),0)&lt;0,0,ROUND(100+10*((männlich_Datenerf.!I42-$N$3)/$N$4),0)))</f>
        <v/>
      </c>
      <c r="O38" s="55" t="str">
        <f>IF(N38="","",IF(männlich_Datenerf.!I42&gt;=$N$3+1.5*$N$4,"Gold",IF(männlich_Datenerf.!I42&gt;=$N$3+0.5*$N$4,"Silber",IF(männlich_Datenerf.!I42&gt;=$N$3-0.5*$N$4,"Bronze",IF(männlich_Datenerf.!I42&gt;=$N$3-1.5*$N$4,"4. Platz","5. Platz")))))</f>
        <v/>
      </c>
      <c r="P38" s="47" t="str">
        <f t="shared" si="2"/>
        <v/>
      </c>
      <c r="Q38" s="28" t="str">
        <f>Datenquelle!AC33</f>
        <v/>
      </c>
    </row>
    <row r="39" spans="1:17" x14ac:dyDescent="0.2">
      <c r="A39" s="6">
        <f t="shared" si="1"/>
        <v>33</v>
      </c>
      <c r="B39" s="129" t="str">
        <f>IF(männlich_Datenerf.!B43="","",männlich_Datenerf.!B43)</f>
        <v/>
      </c>
      <c r="C39" s="130" t="str">
        <f>IF(männlich_Datenerf.!C43="","",männlich_Datenerf.!C43)</f>
        <v/>
      </c>
      <c r="D39" s="50" t="str">
        <f>IF(OR(männlich_Datenerf.!D43="",$D$4=""),"",IF(ROUND(100-10*((männlich_Datenerf.!D43-männlich_Ausw.!$D$3)/männlich_Ausw.!$D$4),0)&lt;0,0,ROUND(100-10*((männlich_Datenerf.!D43-männlich_Ausw.!$D$3)/männlich_Ausw.!$D$4),0)))</f>
        <v/>
      </c>
      <c r="E39" s="55" t="str">
        <f>IF(D39="","",IF(männlich_Datenerf.!D43&lt;=$D$3-1.5*$D$4,"Gold",IF(männlich_Datenerf.!D43&lt;=$D$3-0.5*$D$4,"Silber",IF(männlich_Datenerf.!D43&lt;=$D$3+0.5*$D$4,"Bronze",IF(männlich_Datenerf.!D43&lt;=$D$3+1.5*$D$4,"4. Platz","5. Platz")))))</f>
        <v/>
      </c>
      <c r="F39" s="46" t="str">
        <f>IF(OR(männlich_Datenerf.!E43="",männlich_Ausw.!$F$4=""),"",IF(ROUND(100+10*((männlich_Datenerf.!E43-männlich_Ausw.!$F$3)/männlich_Ausw.!$F$4),0)&lt;0,0,ROUND(100+10*((männlich_Datenerf.!E43-männlich_Ausw.!$F$3)/männlich_Ausw.!$F$4),0)))</f>
        <v/>
      </c>
      <c r="G39" s="55" t="str">
        <f>IF(F39="","",IF(männlich_Datenerf.!E43&gt;=$F$3+1.5*$F$4,"Gold",IF(männlich_Datenerf.!E43&gt;=$F$3+0.5*$F$4,"Silber",IF(männlich_Datenerf.!E43&gt;=$F$3-0.5*$F$4,"Bronze",IF(männlich_Datenerf.!E43&gt;=$F$3-1.5*$F$4,"4. Platz","5. Platz")))))</f>
        <v/>
      </c>
      <c r="H39" s="46" t="str">
        <f>IF(OR(männlich_Datenerf.!F43="",$H$4=""),"",IF(ROUND(100+10*((männlich_Datenerf.!F43-$H$3)/$H$4),0)&lt;0,0,ROUND(100+10*((männlich_Datenerf.!F43-$H$3)/$H$4),0)))</f>
        <v/>
      </c>
      <c r="I39" s="55" t="str">
        <f>IF(H39="","",IF(männlich_Datenerf.!F43&gt;=$H$3+1.5*$H$4,"Gold",IF(männlich_Datenerf.!F43&gt;=$H$3+0.5*$H$4,"Silber",IF(männlich_Datenerf.!F43&gt;=$H$3-0.5*$H$4,"Bronze",IF(männlich_Datenerf.!F43&gt;=$H$3-1.5*$H$4,"4. Platz","5. Platz")))))</f>
        <v/>
      </c>
      <c r="J39" s="46" t="str">
        <f>IF(OR(männlich_Datenerf.!G43="",$J$4=""),"",IF(ROUND(100-10*((männlich_Datenerf.!G43-$J$3)/$J$4),0)&lt;0,0,ROUND(100-10*((männlich_Datenerf.!G43-$J$3)/$J$4),0)))</f>
        <v/>
      </c>
      <c r="K39" s="55" t="str">
        <f>IF(J39="","",IF(männlich_Datenerf.!G43&lt;=$J$3-1.5*$J$4,"Gold",IF(männlich_Datenerf.!G43&lt;=$J$3-0.5*$J$4,"Silber",IF(männlich_Datenerf.!G43&lt;=$J$3+0.5*$J$4,"Bronze",IF(männlich_Datenerf.!G43&lt;=$J$3+1.5*$J$4,"4. Platz","5. Platz")))))</f>
        <v/>
      </c>
      <c r="L39" s="46" t="str">
        <f>IF(OR(männlich_Datenerf.!H43="",$L$4=""),"",IF(ROUND(100+10*((männlich_Datenerf.!H43-$L$3)/$L$4),0)&lt;0,0,ROUND(100+10*((männlich_Datenerf.!H43-$L$3)/$L$4),0)))</f>
        <v/>
      </c>
      <c r="M39" s="55" t="str">
        <f>IF(L39="","",IF(männlich_Datenerf.!H43&gt;=$L$3+1.5*$L$4,"Gold",IF(männlich_Datenerf.!H43&gt;=$L$3+0.5*$L$4,"Silber",IF(männlich_Datenerf.!H43&gt;=$L$3-0.5*$L$4,"Bronze",IF(männlich_Datenerf.!H43&gt;=$L$3-1.5*$L$4,"4. Platz","5. Platz")))))</f>
        <v/>
      </c>
      <c r="N39" s="46" t="str">
        <f>IF(OR(männlich_Datenerf.!I43="",$N$4=""),"",IF(ROUND(100+10*((männlich_Datenerf.!I43-$N$3)/$N$4),0)&lt;0,0,ROUND(100+10*((männlich_Datenerf.!I43-$N$3)/$N$4),0)))</f>
        <v/>
      </c>
      <c r="O39" s="55" t="str">
        <f>IF(N39="","",IF(männlich_Datenerf.!I43&gt;=$N$3+1.5*$N$4,"Gold",IF(männlich_Datenerf.!I43&gt;=$N$3+0.5*$N$4,"Silber",IF(männlich_Datenerf.!I43&gt;=$N$3-0.5*$N$4,"Bronze",IF(männlich_Datenerf.!I43&gt;=$N$3-1.5*$N$4,"4. Platz","5. Platz")))))</f>
        <v/>
      </c>
      <c r="P39" s="47" t="str">
        <f t="shared" si="2"/>
        <v/>
      </c>
      <c r="Q39" s="28" t="str">
        <f>Datenquelle!AC34</f>
        <v/>
      </c>
    </row>
    <row r="40" spans="1:17" x14ac:dyDescent="0.2">
      <c r="A40" s="6">
        <f t="shared" si="1"/>
        <v>34</v>
      </c>
      <c r="B40" s="129" t="str">
        <f>IF(männlich_Datenerf.!B44="","",männlich_Datenerf.!B44)</f>
        <v/>
      </c>
      <c r="C40" s="130" t="str">
        <f>IF(männlich_Datenerf.!C44="","",männlich_Datenerf.!C44)</f>
        <v/>
      </c>
      <c r="D40" s="50" t="str">
        <f>IF(OR(männlich_Datenerf.!D44="",$D$4=""),"",IF(ROUND(100-10*((männlich_Datenerf.!D44-männlich_Ausw.!$D$3)/männlich_Ausw.!$D$4),0)&lt;0,0,ROUND(100-10*((männlich_Datenerf.!D44-männlich_Ausw.!$D$3)/männlich_Ausw.!$D$4),0)))</f>
        <v/>
      </c>
      <c r="E40" s="55" t="str">
        <f>IF(D40="","",IF(männlich_Datenerf.!D44&lt;=$D$3-1.5*$D$4,"Gold",IF(männlich_Datenerf.!D44&lt;=$D$3-0.5*$D$4,"Silber",IF(männlich_Datenerf.!D44&lt;=$D$3+0.5*$D$4,"Bronze",IF(männlich_Datenerf.!D44&lt;=$D$3+1.5*$D$4,"4. Platz","5. Platz")))))</f>
        <v/>
      </c>
      <c r="F40" s="46" t="str">
        <f>IF(OR(männlich_Datenerf.!E44="",männlich_Ausw.!$F$4=""),"",IF(ROUND(100+10*((männlich_Datenerf.!E44-männlich_Ausw.!$F$3)/männlich_Ausw.!$F$4),0)&lt;0,0,ROUND(100+10*((männlich_Datenerf.!E44-männlich_Ausw.!$F$3)/männlich_Ausw.!$F$4),0)))</f>
        <v/>
      </c>
      <c r="G40" s="55" t="str">
        <f>IF(F40="","",IF(männlich_Datenerf.!E44&gt;=$F$3+1.5*$F$4,"Gold",IF(männlich_Datenerf.!E44&gt;=$F$3+0.5*$F$4,"Silber",IF(männlich_Datenerf.!E44&gt;=$F$3-0.5*$F$4,"Bronze",IF(männlich_Datenerf.!E44&gt;=$F$3-1.5*$F$4,"4. Platz","5. Platz")))))</f>
        <v/>
      </c>
      <c r="H40" s="46" t="str">
        <f>IF(OR(männlich_Datenerf.!F44="",$H$4=""),"",IF(ROUND(100+10*((männlich_Datenerf.!F44-$H$3)/$H$4),0)&lt;0,0,ROUND(100+10*((männlich_Datenerf.!F44-$H$3)/$H$4),0)))</f>
        <v/>
      </c>
      <c r="I40" s="55" t="str">
        <f>IF(H40="","",IF(männlich_Datenerf.!F44&gt;=$H$3+1.5*$H$4,"Gold",IF(männlich_Datenerf.!F44&gt;=$H$3+0.5*$H$4,"Silber",IF(männlich_Datenerf.!F44&gt;=$H$3-0.5*$H$4,"Bronze",IF(männlich_Datenerf.!F44&gt;=$H$3-1.5*$H$4,"4. Platz","5. Platz")))))</f>
        <v/>
      </c>
      <c r="J40" s="46" t="str">
        <f>IF(OR(männlich_Datenerf.!G44="",$J$4=""),"",IF(ROUND(100-10*((männlich_Datenerf.!G44-$J$3)/$J$4),0)&lt;0,0,ROUND(100-10*((männlich_Datenerf.!G44-$J$3)/$J$4),0)))</f>
        <v/>
      </c>
      <c r="K40" s="55" t="str">
        <f>IF(J40="","",IF(männlich_Datenerf.!G44&lt;=$J$3-1.5*$J$4,"Gold",IF(männlich_Datenerf.!G44&lt;=$J$3-0.5*$J$4,"Silber",IF(männlich_Datenerf.!G44&lt;=$J$3+0.5*$J$4,"Bronze",IF(männlich_Datenerf.!G44&lt;=$J$3+1.5*$J$4,"4. Platz","5. Platz")))))</f>
        <v/>
      </c>
      <c r="L40" s="46" t="str">
        <f>IF(OR(männlich_Datenerf.!H44="",$L$4=""),"",IF(ROUND(100+10*((männlich_Datenerf.!H44-$L$3)/$L$4),0)&lt;0,0,ROUND(100+10*((männlich_Datenerf.!H44-$L$3)/$L$4),0)))</f>
        <v/>
      </c>
      <c r="M40" s="55" t="str">
        <f>IF(L40="","",IF(männlich_Datenerf.!H44&gt;=$L$3+1.5*$L$4,"Gold",IF(männlich_Datenerf.!H44&gt;=$L$3+0.5*$L$4,"Silber",IF(männlich_Datenerf.!H44&gt;=$L$3-0.5*$L$4,"Bronze",IF(männlich_Datenerf.!H44&gt;=$L$3-1.5*$L$4,"4. Platz","5. Platz")))))</f>
        <v/>
      </c>
      <c r="N40" s="46" t="str">
        <f>IF(OR(männlich_Datenerf.!I44="",$N$4=""),"",IF(ROUND(100+10*((männlich_Datenerf.!I44-$N$3)/$N$4),0)&lt;0,0,ROUND(100+10*((männlich_Datenerf.!I44-$N$3)/$N$4),0)))</f>
        <v/>
      </c>
      <c r="O40" s="55" t="str">
        <f>IF(N40="","",IF(männlich_Datenerf.!I44&gt;=$N$3+1.5*$N$4,"Gold",IF(männlich_Datenerf.!I44&gt;=$N$3+0.5*$N$4,"Silber",IF(männlich_Datenerf.!I44&gt;=$N$3-0.5*$N$4,"Bronze",IF(männlich_Datenerf.!I44&gt;=$N$3-1.5*$N$4,"4. Platz","5. Platz")))))</f>
        <v/>
      </c>
      <c r="P40" s="47" t="str">
        <f t="shared" si="2"/>
        <v/>
      </c>
      <c r="Q40" s="28" t="str">
        <f>Datenquelle!AC35</f>
        <v/>
      </c>
    </row>
    <row r="41" spans="1:17" ht="13.5" thickBot="1" x14ac:dyDescent="0.25">
      <c r="A41" s="7">
        <f t="shared" si="1"/>
        <v>35</v>
      </c>
      <c r="B41" s="131" t="str">
        <f>IF(männlich_Datenerf.!B45="","",männlich_Datenerf.!B45)</f>
        <v/>
      </c>
      <c r="C41" s="132" t="str">
        <f>IF(männlich_Datenerf.!C45="","",männlich_Datenerf.!C45)</f>
        <v/>
      </c>
      <c r="D41" s="48" t="str">
        <f>IF(OR(männlich_Datenerf.!D45="",$D$4=""),"",IF(ROUND(100-10*((männlich_Datenerf.!D45-männlich_Ausw.!$D$3)/männlich_Ausw.!$D$4),0)&lt;0,0,ROUND(100-10*((männlich_Datenerf.!D45-männlich_Ausw.!$D$3)/männlich_Ausw.!$D$4),0)))</f>
        <v/>
      </c>
      <c r="E41" s="56" t="str">
        <f>IF(D41="","",IF(männlich_Datenerf.!D45&lt;=$D$3-1.5*$D$4,"Gold",IF(männlich_Datenerf.!D45&lt;=$D$3-0.5*$D$4,"Silber",IF(männlich_Datenerf.!D45&lt;=$D$3+0.5*$D$4,"Bronze",IF(männlich_Datenerf.!D45&lt;=$D$3+1.5*$D$4,"4. Platz","5. Platz")))))</f>
        <v/>
      </c>
      <c r="F41" s="48" t="str">
        <f>IF(OR(männlich_Datenerf.!E45="",männlich_Ausw.!$F$4=""),"",IF(ROUND(100+10*((männlich_Datenerf.!E45-männlich_Ausw.!$F$3)/männlich_Ausw.!$F$4),0)&lt;0,0,ROUND(100+10*((männlich_Datenerf.!E45-männlich_Ausw.!$F$3)/männlich_Ausw.!$F$4),0)))</f>
        <v/>
      </c>
      <c r="G41" s="56" t="str">
        <f>IF(F41="","",IF(männlich_Datenerf.!E45&gt;=$F$3+1.5*$F$4,"Gold",IF(männlich_Datenerf.!E45&gt;=$F$3+0.5*$F$4,"Silber",IF(männlich_Datenerf.!E45&gt;=$F$3-0.5*$F$4,"Bronze",IF(männlich_Datenerf.!E45&gt;=$F$3-1.5*$F$4,"4. Platz","5. Platz")))))</f>
        <v/>
      </c>
      <c r="H41" s="48" t="str">
        <f>IF(OR(männlich_Datenerf.!F45="",$H$4=""),"",IF(ROUND(100+10*((männlich_Datenerf.!F45-$H$3)/$H$4),0)&lt;0,0,ROUND(100+10*((männlich_Datenerf.!F45-$H$3)/$H$4),0)))</f>
        <v/>
      </c>
      <c r="I41" s="56" t="str">
        <f>IF(H41="","",IF(männlich_Datenerf.!F45&gt;=$H$3+1.5*$H$4,"Gold",IF(männlich_Datenerf.!F45&gt;=$H$3+0.5*$H$4,"Silber",IF(männlich_Datenerf.!F45&gt;=$H$3-0.5*$H$4,"Bronze",IF(männlich_Datenerf.!F45&gt;=$H$3-1.5*$H$4,"4. Platz","5. Platz")))))</f>
        <v/>
      </c>
      <c r="J41" s="48" t="str">
        <f>IF(OR(männlich_Datenerf.!G45="",$J$4=""),"",IF(ROUND(100-10*((männlich_Datenerf.!G45-$J$3)/$J$4),0)&lt;0,0,ROUND(100-10*((männlich_Datenerf.!G45-$J$3)/$J$4),0)))</f>
        <v/>
      </c>
      <c r="K41" s="56" t="str">
        <f>IF(J41="","",IF(männlich_Datenerf.!G45&lt;=$J$3-1.5*$J$4,"Gold",IF(männlich_Datenerf.!G45&lt;=$J$3-0.5*$J$4,"Silber",IF(männlich_Datenerf.!G45&lt;=$J$3+0.5*$J$4,"Bronze",IF(männlich_Datenerf.!G45&lt;=$J$3+1.5*$J$4,"4. Platz","5. Platz")))))</f>
        <v/>
      </c>
      <c r="L41" s="48" t="str">
        <f>IF(OR(männlich_Datenerf.!H45="",$L$4=""),"",IF(ROUND(100+10*((männlich_Datenerf.!H45-$L$3)/$L$4),0)&lt;0,0,ROUND(100+10*((männlich_Datenerf.!H45-$L$3)/$L$4),0)))</f>
        <v/>
      </c>
      <c r="M41" s="56" t="str">
        <f>IF(L41="","",IF(männlich_Datenerf.!H45&gt;=$L$3+1.5*$L$4,"Gold",IF(männlich_Datenerf.!H45&gt;=$L$3+0.5*$L$4,"Silber",IF(männlich_Datenerf.!H45&gt;=$L$3-0.5*$L$4,"Bronze",IF(männlich_Datenerf.!H45&gt;=$L$3-1.5*$L$4,"4. Platz","5. Platz")))))</f>
        <v/>
      </c>
      <c r="N41" s="48" t="str">
        <f>IF(OR(männlich_Datenerf.!I45="",$N$4=""),"",IF(ROUND(100+10*((männlich_Datenerf.!I45-$N$3)/$N$4),0)&lt;0,0,ROUND(100+10*((männlich_Datenerf.!I45-$N$3)/$N$4),0)))</f>
        <v/>
      </c>
      <c r="O41" s="56" t="str">
        <f>IF(N41="","",IF(männlich_Datenerf.!I45&gt;=$N$3+1.5*$N$4,"Gold",IF(männlich_Datenerf.!I45&gt;=$N$3+0.5*$N$4,"Silber",IF(männlich_Datenerf.!I45&gt;=$N$3-0.5*$N$4,"Bronze",IF(männlich_Datenerf.!I45&gt;=$N$3-1.5*$N$4,"4. Platz","5. Platz")))))</f>
        <v/>
      </c>
      <c r="P41" s="49" t="str">
        <f t="shared" si="2"/>
        <v/>
      </c>
      <c r="Q41" s="99" t="str">
        <f>Datenquelle!AC36</f>
        <v/>
      </c>
    </row>
    <row r="42" spans="1:17" x14ac:dyDescent="0.2">
      <c r="A42" s="8">
        <f t="shared" si="1"/>
        <v>36</v>
      </c>
      <c r="B42" s="123" t="str">
        <f>IF(männlich_Datenerf.!B46="","",männlich_Datenerf.!B46)</f>
        <v/>
      </c>
      <c r="C42" s="124" t="str">
        <f>IF(männlich_Datenerf.!C46="","",männlich_Datenerf.!C46)</f>
        <v/>
      </c>
      <c r="D42" s="50" t="str">
        <f>IF(OR(männlich_Datenerf.!D46="",$D$4=""),"",IF(ROUND(100-10*((männlich_Datenerf.!D46-männlich_Ausw.!$D$3)/männlich_Ausw.!$D$4),0)&lt;0,0,ROUND(100-10*((männlich_Datenerf.!D46-männlich_Ausw.!$D$3)/männlich_Ausw.!$D$4),0)))</f>
        <v/>
      </c>
      <c r="E42" s="57" t="str">
        <f>IF(D42="","",IF(männlich_Datenerf.!D46&lt;=$D$3-1.5*$D$4,"Gold",IF(männlich_Datenerf.!D46&lt;=$D$3-0.5*$D$4,"Silber",IF(männlich_Datenerf.!D46&lt;=$D$3+0.5*$D$4,"Bronze",IF(männlich_Datenerf.!D46&lt;=$D$3+1.5*$D$4,"4. Platz","5. Platz")))))</f>
        <v/>
      </c>
      <c r="F42" s="50" t="str">
        <f>IF(OR(männlich_Datenerf.!E46="",männlich_Ausw.!$F$4=""),"",IF(ROUND(100+10*((männlich_Datenerf.!E46-männlich_Ausw.!$F$3)/männlich_Ausw.!$F$4),0)&lt;0,0,ROUND(100+10*((männlich_Datenerf.!E46-männlich_Ausw.!$F$3)/männlich_Ausw.!$F$4),0)))</f>
        <v/>
      </c>
      <c r="G42" s="57" t="str">
        <f>IF(F42="","",IF(männlich_Datenerf.!E46&gt;=$F$3+1.5*$F$4,"Gold",IF(männlich_Datenerf.!E46&gt;=$F$3+0.5*$F$4,"Silber",IF(männlich_Datenerf.!E46&gt;=$F$3-0.5*$F$4,"Bronze",IF(männlich_Datenerf.!E46&gt;=$F$3-1.5*$F$4,"4. Platz","5. Platz")))))</f>
        <v/>
      </c>
      <c r="H42" s="50" t="str">
        <f>IF(OR(männlich_Datenerf.!F46="",$H$4=""),"",IF(ROUND(100+10*((männlich_Datenerf.!F46-$H$3)/$H$4),0)&lt;0,0,ROUND(100+10*((männlich_Datenerf.!F46-$H$3)/$H$4),0)))</f>
        <v/>
      </c>
      <c r="I42" s="57" t="str">
        <f>IF(H42="","",IF(männlich_Datenerf.!F46&gt;=$H$3+1.5*$H$4,"Gold",IF(männlich_Datenerf.!F46&gt;=$H$3+0.5*$H$4,"Silber",IF(männlich_Datenerf.!F46&gt;=$H$3-0.5*$H$4,"Bronze",IF(männlich_Datenerf.!F46&gt;=$H$3-1.5*$H$4,"4. Platz","5. Platz")))))</f>
        <v/>
      </c>
      <c r="J42" s="50" t="str">
        <f>IF(OR(männlich_Datenerf.!G46="",$J$4=""),"",IF(ROUND(100-10*((männlich_Datenerf.!G46-$J$3)/$J$4),0)&lt;0,0,ROUND(100-10*((männlich_Datenerf.!G46-$J$3)/$J$4),0)))</f>
        <v/>
      </c>
      <c r="K42" s="57" t="str">
        <f>IF(J42="","",IF(männlich_Datenerf.!G46&lt;=$J$3-1.5*$J$4,"Gold",IF(männlich_Datenerf.!G46&lt;=$J$3-0.5*$J$4,"Silber",IF(männlich_Datenerf.!G46&lt;=$J$3+0.5*$J$4,"Bronze",IF(männlich_Datenerf.!G46&lt;=$J$3+1.5*$J$4,"4. Platz","5. Platz")))))</f>
        <v/>
      </c>
      <c r="L42" s="50" t="str">
        <f>IF(OR(männlich_Datenerf.!H46="",$L$4=""),"",IF(ROUND(100+10*((männlich_Datenerf.!H46-$L$3)/$L$4),0)&lt;0,0,ROUND(100+10*((männlich_Datenerf.!H46-$L$3)/$L$4),0)))</f>
        <v/>
      </c>
      <c r="M42" s="57" t="str">
        <f>IF(L42="","",IF(männlich_Datenerf.!H46&gt;=$L$3+1.5*$L$4,"Gold",IF(männlich_Datenerf.!H46&gt;=$L$3+0.5*$L$4,"Silber",IF(männlich_Datenerf.!H46&gt;=$L$3-0.5*$L$4,"Bronze",IF(männlich_Datenerf.!H46&gt;=$L$3-1.5*$L$4,"4. Platz","5. Platz")))))</f>
        <v/>
      </c>
      <c r="N42" s="50" t="str">
        <f>IF(OR(männlich_Datenerf.!I46="",$N$4=""),"",IF(ROUND(100+10*((männlich_Datenerf.!I46-$N$3)/$N$4),0)&lt;0,0,ROUND(100+10*((männlich_Datenerf.!I46-$N$3)/$N$4),0)))</f>
        <v/>
      </c>
      <c r="O42" s="57" t="str">
        <f>IF(N42="","",IF(männlich_Datenerf.!I46&gt;=$N$3+1.5*$N$4,"Gold",IF(männlich_Datenerf.!I46&gt;=$N$3+0.5*$N$4,"Silber",IF(männlich_Datenerf.!I46&gt;=$N$3-0.5*$N$4,"Bronze",IF(männlich_Datenerf.!I46&gt;=$N$3-1.5*$N$4,"4. Platz","5. Platz")))))</f>
        <v/>
      </c>
      <c r="P42" s="51" t="str">
        <f t="shared" si="2"/>
        <v/>
      </c>
      <c r="Q42" s="28" t="str">
        <f>Datenquelle!AC37</f>
        <v/>
      </c>
    </row>
    <row r="43" spans="1:17" x14ac:dyDescent="0.2">
      <c r="A43" s="6">
        <f t="shared" si="1"/>
        <v>37</v>
      </c>
      <c r="B43" s="125" t="str">
        <f>IF(männlich_Datenerf.!B47="","",männlich_Datenerf.!B47)</f>
        <v/>
      </c>
      <c r="C43" s="126" t="str">
        <f>IF(männlich_Datenerf.!C47="","",männlich_Datenerf.!C47)</f>
        <v/>
      </c>
      <c r="D43" s="50" t="str">
        <f>IF(OR(männlich_Datenerf.!D47="",$D$4=""),"",IF(ROUND(100-10*((männlich_Datenerf.!D47-männlich_Ausw.!$D$3)/männlich_Ausw.!$D$4),0)&lt;0,0,ROUND(100-10*((männlich_Datenerf.!D47-männlich_Ausw.!$D$3)/männlich_Ausw.!$D$4),0)))</f>
        <v/>
      </c>
      <c r="E43" s="55" t="str">
        <f>IF(D43="","",IF(männlich_Datenerf.!D47&lt;=$D$3-1.5*$D$4,"Gold",IF(männlich_Datenerf.!D47&lt;=$D$3-0.5*$D$4,"Silber",IF(männlich_Datenerf.!D47&lt;=$D$3+0.5*$D$4,"Bronze",IF(männlich_Datenerf.!D47&lt;=$D$3+1.5*$D$4,"4. Platz","5. Platz")))))</f>
        <v/>
      </c>
      <c r="F43" s="46" t="str">
        <f>IF(OR(männlich_Datenerf.!E47="",männlich_Ausw.!$F$4=""),"",IF(ROUND(100+10*((männlich_Datenerf.!E47-männlich_Ausw.!$F$3)/männlich_Ausw.!$F$4),0)&lt;0,0,ROUND(100+10*((männlich_Datenerf.!E47-männlich_Ausw.!$F$3)/männlich_Ausw.!$F$4),0)))</f>
        <v/>
      </c>
      <c r="G43" s="55" t="str">
        <f>IF(F43="","",IF(männlich_Datenerf.!E47&gt;=$F$3+1.5*$F$4,"Gold",IF(männlich_Datenerf.!E47&gt;=$F$3+0.5*$F$4,"Silber",IF(männlich_Datenerf.!E47&gt;=$F$3-0.5*$F$4,"Bronze",IF(männlich_Datenerf.!E47&gt;=$F$3-1.5*$F$4,"4. Platz","5. Platz")))))</f>
        <v/>
      </c>
      <c r="H43" s="46" t="str">
        <f>IF(OR(männlich_Datenerf.!F47="",$H$4=""),"",IF(ROUND(100+10*((männlich_Datenerf.!F47-$H$3)/$H$4),0)&lt;0,0,ROUND(100+10*((männlich_Datenerf.!F47-$H$3)/$H$4),0)))</f>
        <v/>
      </c>
      <c r="I43" s="55" t="str">
        <f>IF(H43="","",IF(männlich_Datenerf.!F47&gt;=$H$3+1.5*$H$4,"Gold",IF(männlich_Datenerf.!F47&gt;=$H$3+0.5*$H$4,"Silber",IF(männlich_Datenerf.!F47&gt;=$H$3-0.5*$H$4,"Bronze",IF(männlich_Datenerf.!F47&gt;=$H$3-1.5*$H$4,"4. Platz","5. Platz")))))</f>
        <v/>
      </c>
      <c r="J43" s="46" t="str">
        <f>IF(OR(männlich_Datenerf.!G47="",$J$4=""),"",IF(ROUND(100-10*((männlich_Datenerf.!G47-$J$3)/$J$4),0)&lt;0,0,ROUND(100-10*((männlich_Datenerf.!G47-$J$3)/$J$4),0)))</f>
        <v/>
      </c>
      <c r="K43" s="55" t="str">
        <f>IF(J43="","",IF(männlich_Datenerf.!G47&lt;=$J$3-1.5*$J$4,"Gold",IF(männlich_Datenerf.!G47&lt;=$J$3-0.5*$J$4,"Silber",IF(männlich_Datenerf.!G47&lt;=$J$3+0.5*$J$4,"Bronze",IF(männlich_Datenerf.!G47&lt;=$J$3+1.5*$J$4,"4. Platz","5. Platz")))))</f>
        <v/>
      </c>
      <c r="L43" s="46" t="str">
        <f>IF(OR(männlich_Datenerf.!H47="",$L$4=""),"",IF(ROUND(100+10*((männlich_Datenerf.!H47-$L$3)/$L$4),0)&lt;0,0,ROUND(100+10*((männlich_Datenerf.!H47-$L$3)/$L$4),0)))</f>
        <v/>
      </c>
      <c r="M43" s="55" t="str">
        <f>IF(L43="","",IF(männlich_Datenerf.!H47&gt;=$L$3+1.5*$L$4,"Gold",IF(männlich_Datenerf.!H47&gt;=$L$3+0.5*$L$4,"Silber",IF(männlich_Datenerf.!H47&gt;=$L$3-0.5*$L$4,"Bronze",IF(männlich_Datenerf.!H47&gt;=$L$3-1.5*$L$4,"4. Platz","5. Platz")))))</f>
        <v/>
      </c>
      <c r="N43" s="46" t="str">
        <f>IF(OR(männlich_Datenerf.!I47="",$N$4=""),"",IF(ROUND(100+10*((männlich_Datenerf.!I47-$N$3)/$N$4),0)&lt;0,0,ROUND(100+10*((männlich_Datenerf.!I47-$N$3)/$N$4),0)))</f>
        <v/>
      </c>
      <c r="O43" s="55" t="str">
        <f>IF(N43="","",IF(männlich_Datenerf.!I47&gt;=$N$3+1.5*$N$4,"Gold",IF(männlich_Datenerf.!I47&gt;=$N$3+0.5*$N$4,"Silber",IF(männlich_Datenerf.!I47&gt;=$N$3-0.5*$N$4,"Bronze",IF(männlich_Datenerf.!I47&gt;=$N$3-1.5*$N$4,"4. Platz","5. Platz")))))</f>
        <v/>
      </c>
      <c r="P43" s="47" t="str">
        <f t="shared" si="2"/>
        <v/>
      </c>
      <c r="Q43" s="28" t="str">
        <f>Datenquelle!AC38</f>
        <v/>
      </c>
    </row>
    <row r="44" spans="1:17" x14ac:dyDescent="0.2">
      <c r="A44" s="6">
        <f t="shared" si="1"/>
        <v>38</v>
      </c>
      <c r="B44" s="129" t="str">
        <f>IF(männlich_Datenerf.!B48="","",männlich_Datenerf.!B48)</f>
        <v/>
      </c>
      <c r="C44" s="130" t="str">
        <f>IF(männlich_Datenerf.!C48="","",männlich_Datenerf.!C48)</f>
        <v/>
      </c>
      <c r="D44" s="50" t="str">
        <f>IF(OR(männlich_Datenerf.!D48="",$D$4=""),"",IF(ROUND(100-10*((männlich_Datenerf.!D48-männlich_Ausw.!$D$3)/männlich_Ausw.!$D$4),0)&lt;0,0,ROUND(100-10*((männlich_Datenerf.!D48-männlich_Ausw.!$D$3)/männlich_Ausw.!$D$4),0)))</f>
        <v/>
      </c>
      <c r="E44" s="55" t="str">
        <f>IF(D44="","",IF(männlich_Datenerf.!D48&lt;=$D$3-1.5*$D$4,"Gold",IF(männlich_Datenerf.!D48&lt;=$D$3-0.5*$D$4,"Silber",IF(männlich_Datenerf.!D48&lt;=$D$3+0.5*$D$4,"Bronze",IF(männlich_Datenerf.!D48&lt;=$D$3+1.5*$D$4,"4. Platz","5. Platz")))))</f>
        <v/>
      </c>
      <c r="F44" s="46" t="str">
        <f>IF(OR(männlich_Datenerf.!E48="",männlich_Ausw.!$F$4=""),"",IF(ROUND(100+10*((männlich_Datenerf.!E48-männlich_Ausw.!$F$3)/männlich_Ausw.!$F$4),0)&lt;0,0,ROUND(100+10*((männlich_Datenerf.!E48-männlich_Ausw.!$F$3)/männlich_Ausw.!$F$4),0)))</f>
        <v/>
      </c>
      <c r="G44" s="55" t="str">
        <f>IF(F44="","",IF(männlich_Datenerf.!E48&gt;=$F$3+1.5*$F$4,"Gold",IF(männlich_Datenerf.!E48&gt;=$F$3+0.5*$F$4,"Silber",IF(männlich_Datenerf.!E48&gt;=$F$3-0.5*$F$4,"Bronze",IF(männlich_Datenerf.!E48&gt;=$F$3-1.5*$F$4,"4. Platz","5. Platz")))))</f>
        <v/>
      </c>
      <c r="H44" s="46" t="str">
        <f>IF(OR(männlich_Datenerf.!F48="",$H$4=""),"",IF(ROUND(100+10*((männlich_Datenerf.!F48-$H$3)/$H$4),0)&lt;0,0,ROUND(100+10*((männlich_Datenerf.!F48-$H$3)/$H$4),0)))</f>
        <v/>
      </c>
      <c r="I44" s="55" t="str">
        <f>IF(H44="","",IF(männlich_Datenerf.!F48&gt;=$H$3+1.5*$H$4,"Gold",IF(männlich_Datenerf.!F48&gt;=$H$3+0.5*$H$4,"Silber",IF(männlich_Datenerf.!F48&gt;=$H$3-0.5*$H$4,"Bronze",IF(männlich_Datenerf.!F48&gt;=$H$3-1.5*$H$4,"4. Platz","5. Platz")))))</f>
        <v/>
      </c>
      <c r="J44" s="46" t="str">
        <f>IF(OR(männlich_Datenerf.!G48="",$J$4=""),"",IF(ROUND(100-10*((männlich_Datenerf.!G48-$J$3)/$J$4),0)&lt;0,0,ROUND(100-10*((männlich_Datenerf.!G48-$J$3)/$J$4),0)))</f>
        <v/>
      </c>
      <c r="K44" s="55" t="str">
        <f>IF(J44="","",IF(männlich_Datenerf.!G48&lt;=$J$3-1.5*$J$4,"Gold",IF(männlich_Datenerf.!G48&lt;=$J$3-0.5*$J$4,"Silber",IF(männlich_Datenerf.!G48&lt;=$J$3+0.5*$J$4,"Bronze",IF(männlich_Datenerf.!G48&lt;=$J$3+1.5*$J$4,"4. Platz","5. Platz")))))</f>
        <v/>
      </c>
      <c r="L44" s="46" t="str">
        <f>IF(OR(männlich_Datenerf.!H48="",$L$4=""),"",IF(ROUND(100+10*((männlich_Datenerf.!H48-$L$3)/$L$4),0)&lt;0,0,ROUND(100+10*((männlich_Datenerf.!H48-$L$3)/$L$4),0)))</f>
        <v/>
      </c>
      <c r="M44" s="55" t="str">
        <f>IF(L44="","",IF(männlich_Datenerf.!H48&gt;=$L$3+1.5*$L$4,"Gold",IF(männlich_Datenerf.!H48&gt;=$L$3+0.5*$L$4,"Silber",IF(männlich_Datenerf.!H48&gt;=$L$3-0.5*$L$4,"Bronze",IF(männlich_Datenerf.!H48&gt;=$L$3-1.5*$L$4,"4. Platz","5. Platz")))))</f>
        <v/>
      </c>
      <c r="N44" s="46" t="str">
        <f>IF(OR(männlich_Datenerf.!I48="",$N$4=""),"",IF(ROUND(100+10*((männlich_Datenerf.!I48-$N$3)/$N$4),0)&lt;0,0,ROUND(100+10*((männlich_Datenerf.!I48-$N$3)/$N$4),0)))</f>
        <v/>
      </c>
      <c r="O44" s="55" t="str">
        <f>IF(N44="","",IF(männlich_Datenerf.!I48&gt;=$N$3+1.5*$N$4,"Gold",IF(männlich_Datenerf.!I48&gt;=$N$3+0.5*$N$4,"Silber",IF(männlich_Datenerf.!I48&gt;=$N$3-0.5*$N$4,"Bronze",IF(männlich_Datenerf.!I48&gt;=$N$3-1.5*$N$4,"4. Platz","5. Platz")))))</f>
        <v/>
      </c>
      <c r="P44" s="47" t="str">
        <f t="shared" si="2"/>
        <v/>
      </c>
      <c r="Q44" s="28" t="str">
        <f>Datenquelle!AC39</f>
        <v/>
      </c>
    </row>
    <row r="45" spans="1:17" x14ac:dyDescent="0.2">
      <c r="A45" s="6">
        <f t="shared" si="1"/>
        <v>39</v>
      </c>
      <c r="B45" s="129" t="str">
        <f>IF(männlich_Datenerf.!B49="","",männlich_Datenerf.!B49)</f>
        <v/>
      </c>
      <c r="C45" s="130" t="str">
        <f>IF(männlich_Datenerf.!C49="","",männlich_Datenerf.!C49)</f>
        <v/>
      </c>
      <c r="D45" s="50" t="str">
        <f>IF(OR(männlich_Datenerf.!D49="",$D$4=""),"",IF(ROUND(100-10*((männlich_Datenerf.!D49-männlich_Ausw.!$D$3)/männlich_Ausw.!$D$4),0)&lt;0,0,ROUND(100-10*((männlich_Datenerf.!D49-männlich_Ausw.!$D$3)/männlich_Ausw.!$D$4),0)))</f>
        <v/>
      </c>
      <c r="E45" s="55" t="str">
        <f>IF(D45="","",IF(männlich_Datenerf.!D49&lt;=$D$3-1.5*$D$4,"Gold",IF(männlich_Datenerf.!D49&lt;=$D$3-0.5*$D$4,"Silber",IF(männlich_Datenerf.!D49&lt;=$D$3+0.5*$D$4,"Bronze",IF(männlich_Datenerf.!D49&lt;=$D$3+1.5*$D$4,"4. Platz","5. Platz")))))</f>
        <v/>
      </c>
      <c r="F45" s="46" t="str">
        <f>IF(OR(männlich_Datenerf.!E49="",männlich_Ausw.!$F$4=""),"",IF(ROUND(100+10*((männlich_Datenerf.!E49-männlich_Ausw.!$F$3)/männlich_Ausw.!$F$4),0)&lt;0,0,ROUND(100+10*((männlich_Datenerf.!E49-männlich_Ausw.!$F$3)/männlich_Ausw.!$F$4),0)))</f>
        <v/>
      </c>
      <c r="G45" s="55" t="str">
        <f>IF(F45="","",IF(männlich_Datenerf.!E49&gt;=$F$3+1.5*$F$4,"Gold",IF(männlich_Datenerf.!E49&gt;=$F$3+0.5*$F$4,"Silber",IF(männlich_Datenerf.!E49&gt;=$F$3-0.5*$F$4,"Bronze",IF(männlich_Datenerf.!E49&gt;=$F$3-1.5*$F$4,"4. Platz","5. Platz")))))</f>
        <v/>
      </c>
      <c r="H45" s="46" t="str">
        <f>IF(OR(männlich_Datenerf.!F49="",$H$4=""),"",IF(ROUND(100+10*((männlich_Datenerf.!F49-$H$3)/$H$4),0)&lt;0,0,ROUND(100+10*((männlich_Datenerf.!F49-$H$3)/$H$4),0)))</f>
        <v/>
      </c>
      <c r="I45" s="55" t="str">
        <f>IF(H45="","",IF(männlich_Datenerf.!F49&gt;=$H$3+1.5*$H$4,"Gold",IF(männlich_Datenerf.!F49&gt;=$H$3+0.5*$H$4,"Silber",IF(männlich_Datenerf.!F49&gt;=$H$3-0.5*$H$4,"Bronze",IF(männlich_Datenerf.!F49&gt;=$H$3-1.5*$H$4,"4. Platz","5. Platz")))))</f>
        <v/>
      </c>
      <c r="J45" s="46" t="str">
        <f>IF(OR(männlich_Datenerf.!G49="",$J$4=""),"",IF(ROUND(100-10*((männlich_Datenerf.!G49-$J$3)/$J$4),0)&lt;0,0,ROUND(100-10*((männlich_Datenerf.!G49-$J$3)/$J$4),0)))</f>
        <v/>
      </c>
      <c r="K45" s="55" t="str">
        <f>IF(J45="","",IF(männlich_Datenerf.!G49&lt;=$J$3-1.5*$J$4,"Gold",IF(männlich_Datenerf.!G49&lt;=$J$3-0.5*$J$4,"Silber",IF(männlich_Datenerf.!G49&lt;=$J$3+0.5*$J$4,"Bronze",IF(männlich_Datenerf.!G49&lt;=$J$3+1.5*$J$4,"4. Platz","5. Platz")))))</f>
        <v/>
      </c>
      <c r="L45" s="46" t="str">
        <f>IF(OR(männlich_Datenerf.!H49="",$L$4=""),"",IF(ROUND(100+10*((männlich_Datenerf.!H49-$L$3)/$L$4),0)&lt;0,0,ROUND(100+10*((männlich_Datenerf.!H49-$L$3)/$L$4),0)))</f>
        <v/>
      </c>
      <c r="M45" s="55" t="str">
        <f>IF(L45="","",IF(männlich_Datenerf.!H49&gt;=$L$3+1.5*$L$4,"Gold",IF(männlich_Datenerf.!H49&gt;=$L$3+0.5*$L$4,"Silber",IF(männlich_Datenerf.!H49&gt;=$L$3-0.5*$L$4,"Bronze",IF(männlich_Datenerf.!H49&gt;=$L$3-1.5*$L$4,"4. Platz","5. Platz")))))</f>
        <v/>
      </c>
      <c r="N45" s="46" t="str">
        <f>IF(OR(männlich_Datenerf.!I49="",$N$4=""),"",IF(ROUND(100+10*((männlich_Datenerf.!I49-$N$3)/$N$4),0)&lt;0,0,ROUND(100+10*((männlich_Datenerf.!I49-$N$3)/$N$4),0)))</f>
        <v/>
      </c>
      <c r="O45" s="55" t="str">
        <f>IF(N45="","",IF(männlich_Datenerf.!I49&gt;=$N$3+1.5*$N$4,"Gold",IF(männlich_Datenerf.!I49&gt;=$N$3+0.5*$N$4,"Silber",IF(männlich_Datenerf.!I49&gt;=$N$3-0.5*$N$4,"Bronze",IF(männlich_Datenerf.!I49&gt;=$N$3-1.5*$N$4,"4. Platz","5. Platz")))))</f>
        <v/>
      </c>
      <c r="P45" s="47" t="str">
        <f t="shared" si="2"/>
        <v/>
      </c>
      <c r="Q45" s="28" t="str">
        <f>Datenquelle!AC40</f>
        <v/>
      </c>
    </row>
    <row r="46" spans="1:17" ht="13.5" thickBot="1" x14ac:dyDescent="0.25">
      <c r="A46" s="7">
        <f t="shared" si="1"/>
        <v>40</v>
      </c>
      <c r="B46" s="131" t="str">
        <f>IF(männlich_Datenerf.!B50="","",männlich_Datenerf.!B50)</f>
        <v/>
      </c>
      <c r="C46" s="132" t="str">
        <f>IF(männlich_Datenerf.!C50="","",männlich_Datenerf.!C50)</f>
        <v/>
      </c>
      <c r="D46" s="48" t="str">
        <f>IF(OR(männlich_Datenerf.!D50="",$D$4=""),"",IF(ROUND(100-10*((männlich_Datenerf.!D50-männlich_Ausw.!$D$3)/männlich_Ausw.!$D$4),0)&lt;0,0,ROUND(100-10*((männlich_Datenerf.!D50-männlich_Ausw.!$D$3)/männlich_Ausw.!$D$4),0)))</f>
        <v/>
      </c>
      <c r="E46" s="56" t="str">
        <f>IF(D46="","",IF(männlich_Datenerf.!D50&lt;=$D$3-1.5*$D$4,"Gold",IF(männlich_Datenerf.!D50&lt;=$D$3-0.5*$D$4,"Silber",IF(männlich_Datenerf.!D50&lt;=$D$3+0.5*$D$4,"Bronze",IF(männlich_Datenerf.!D50&lt;=$D$3+1.5*$D$4,"4. Platz","5. Platz")))))</f>
        <v/>
      </c>
      <c r="F46" s="48" t="str">
        <f>IF(OR(männlich_Datenerf.!E50="",männlich_Ausw.!$F$4=""),"",IF(ROUND(100+10*((männlich_Datenerf.!E50-männlich_Ausw.!$F$3)/männlich_Ausw.!$F$4),0)&lt;0,0,ROUND(100+10*((männlich_Datenerf.!E50-männlich_Ausw.!$F$3)/männlich_Ausw.!$F$4),0)))</f>
        <v/>
      </c>
      <c r="G46" s="56" t="str">
        <f>IF(F46="","",IF(männlich_Datenerf.!E50&gt;=$F$3+1.5*$F$4,"Gold",IF(männlich_Datenerf.!E50&gt;=$F$3+0.5*$F$4,"Silber",IF(männlich_Datenerf.!E50&gt;=$F$3-0.5*$F$4,"Bronze",IF(männlich_Datenerf.!E50&gt;=$F$3-1.5*$F$4,"4. Platz","5. Platz")))))</f>
        <v/>
      </c>
      <c r="H46" s="48" t="str">
        <f>IF(OR(männlich_Datenerf.!F50="",$H$4=""),"",IF(ROUND(100+10*((männlich_Datenerf.!F50-$H$3)/$H$4),0)&lt;0,0,ROUND(100+10*((männlich_Datenerf.!F50-$H$3)/$H$4),0)))</f>
        <v/>
      </c>
      <c r="I46" s="56" t="str">
        <f>IF(H46="","",IF(männlich_Datenerf.!F50&gt;=$H$3+1.5*$H$4,"Gold",IF(männlich_Datenerf.!F50&gt;=$H$3+0.5*$H$4,"Silber",IF(männlich_Datenerf.!F50&gt;=$H$3-0.5*$H$4,"Bronze",IF(männlich_Datenerf.!F50&gt;=$H$3-1.5*$H$4,"4. Platz","5. Platz")))))</f>
        <v/>
      </c>
      <c r="J46" s="48" t="str">
        <f>IF(OR(männlich_Datenerf.!G50="",$J$4=""),"",IF(ROUND(100-10*((männlich_Datenerf.!G50-$J$3)/$J$4),0)&lt;0,0,ROUND(100-10*((männlich_Datenerf.!G50-$J$3)/$J$4),0)))</f>
        <v/>
      </c>
      <c r="K46" s="56" t="str">
        <f>IF(J46="","",IF(männlich_Datenerf.!G50&lt;=$J$3-1.5*$J$4,"Gold",IF(männlich_Datenerf.!G50&lt;=$J$3-0.5*$J$4,"Silber",IF(männlich_Datenerf.!G50&lt;=$J$3+0.5*$J$4,"Bronze",IF(männlich_Datenerf.!G50&lt;=$J$3+1.5*$J$4,"4. Platz","5. Platz")))))</f>
        <v/>
      </c>
      <c r="L46" s="48" t="str">
        <f>IF(OR(männlich_Datenerf.!H50="",$L$4=""),"",IF(ROUND(100+10*((männlich_Datenerf.!H50-$L$3)/$L$4),0)&lt;0,0,ROUND(100+10*((männlich_Datenerf.!H50-$L$3)/$L$4),0)))</f>
        <v/>
      </c>
      <c r="M46" s="56" t="str">
        <f>IF(L46="","",IF(männlich_Datenerf.!H50&gt;=$L$3+1.5*$L$4,"Gold",IF(männlich_Datenerf.!H50&gt;=$L$3+0.5*$L$4,"Silber",IF(männlich_Datenerf.!H50&gt;=$L$3-0.5*$L$4,"Bronze",IF(männlich_Datenerf.!H50&gt;=$L$3-1.5*$L$4,"4. Platz","5. Platz")))))</f>
        <v/>
      </c>
      <c r="N46" s="48" t="str">
        <f>IF(OR(männlich_Datenerf.!I50="",$N$4=""),"",IF(ROUND(100+10*((männlich_Datenerf.!I50-$N$3)/$N$4),0)&lt;0,0,ROUND(100+10*((männlich_Datenerf.!I50-$N$3)/$N$4),0)))</f>
        <v/>
      </c>
      <c r="O46" s="56" t="str">
        <f>IF(N46="","",IF(männlich_Datenerf.!I50&gt;=$N$3+1.5*$N$4,"Gold",IF(männlich_Datenerf.!I50&gt;=$N$3+0.5*$N$4,"Silber",IF(männlich_Datenerf.!I50&gt;=$N$3-0.5*$N$4,"Bronze",IF(männlich_Datenerf.!I50&gt;=$N$3-1.5*$N$4,"4. Platz","5. Platz")))))</f>
        <v/>
      </c>
      <c r="P46" s="49" t="str">
        <f t="shared" si="2"/>
        <v/>
      </c>
      <c r="Q46" s="99" t="str">
        <f>Datenquelle!AC41</f>
        <v/>
      </c>
    </row>
    <row r="47" spans="1:17" x14ac:dyDescent="0.2">
      <c r="A47" s="8">
        <f t="shared" si="1"/>
        <v>41</v>
      </c>
      <c r="B47" s="133" t="str">
        <f>IF(männlich_Datenerf.!B51="","",männlich_Datenerf.!B51)</f>
        <v/>
      </c>
      <c r="C47" s="134" t="str">
        <f>IF(männlich_Datenerf.!C51="","",männlich_Datenerf.!C51)</f>
        <v/>
      </c>
      <c r="D47" s="50" t="str">
        <f>IF(OR(männlich_Datenerf.!D51="",$D$4=""),"",IF(ROUND(100-10*((männlich_Datenerf.!D51-männlich_Ausw.!$D$3)/männlich_Ausw.!$D$4),0)&lt;0,0,ROUND(100-10*((männlich_Datenerf.!D51-männlich_Ausw.!$D$3)/männlich_Ausw.!$D$4),0)))</f>
        <v/>
      </c>
      <c r="E47" s="57" t="str">
        <f>IF(D47="","",IF(männlich_Datenerf.!D51&lt;=$D$3-1.5*$D$4,"Gold",IF(männlich_Datenerf.!D51&lt;=$D$3-0.5*$D$4,"Silber",IF(männlich_Datenerf.!D51&lt;=$D$3+0.5*$D$4,"Bronze",IF(männlich_Datenerf.!D51&lt;=$D$3+1.5*$D$4,"4. Platz","5. Platz")))))</f>
        <v/>
      </c>
      <c r="F47" s="50" t="str">
        <f>IF(OR(männlich_Datenerf.!E51="",männlich_Ausw.!$F$4=""),"",IF(ROUND(100+10*((männlich_Datenerf.!E51-männlich_Ausw.!$F$3)/männlich_Ausw.!$F$4),0)&lt;0,0,ROUND(100+10*((männlich_Datenerf.!E51-männlich_Ausw.!$F$3)/männlich_Ausw.!$F$4),0)))</f>
        <v/>
      </c>
      <c r="G47" s="57" t="str">
        <f>IF(F47="","",IF(männlich_Datenerf.!E51&gt;=$F$3+1.5*$F$4,"Gold",IF(männlich_Datenerf.!E51&gt;=$F$3+0.5*$F$4,"Silber",IF(männlich_Datenerf.!E51&gt;=$F$3-0.5*$F$4,"Bronze",IF(männlich_Datenerf.!E51&gt;=$F$3-1.5*$F$4,"4. Platz","5. Platz")))))</f>
        <v/>
      </c>
      <c r="H47" s="50" t="str">
        <f>IF(OR(männlich_Datenerf.!F51="",$H$4=""),"",IF(ROUND(100+10*((männlich_Datenerf.!F51-$H$3)/$H$4),0)&lt;0,0,ROUND(100+10*((männlich_Datenerf.!F51-$H$3)/$H$4),0)))</f>
        <v/>
      </c>
      <c r="I47" s="57" t="str">
        <f>IF(H47="","",IF(männlich_Datenerf.!F51&gt;=$H$3+1.5*$H$4,"Gold",IF(männlich_Datenerf.!F51&gt;=$H$3+0.5*$H$4,"Silber",IF(männlich_Datenerf.!F51&gt;=$H$3-0.5*$H$4,"Bronze",IF(männlich_Datenerf.!F51&gt;=$H$3-1.5*$H$4,"4. Platz","5. Platz")))))</f>
        <v/>
      </c>
      <c r="J47" s="50" t="str">
        <f>IF(OR(männlich_Datenerf.!G51="",$J$4=""),"",IF(ROUND(100-10*((männlich_Datenerf.!G51-$J$3)/$J$4),0)&lt;0,0,ROUND(100-10*((männlich_Datenerf.!G51-$J$3)/$J$4),0)))</f>
        <v/>
      </c>
      <c r="K47" s="57" t="str">
        <f>IF(J47="","",IF(männlich_Datenerf.!G51&lt;=$J$3-1.5*$J$4,"Gold",IF(männlich_Datenerf.!G51&lt;=$J$3-0.5*$J$4,"Silber",IF(männlich_Datenerf.!G51&lt;=$J$3+0.5*$J$4,"Bronze",IF(männlich_Datenerf.!G51&lt;=$J$3+1.5*$J$4,"4. Platz","5. Platz")))))</f>
        <v/>
      </c>
      <c r="L47" s="50" t="str">
        <f>IF(OR(männlich_Datenerf.!H51="",$L$4=""),"",IF(ROUND(100+10*((männlich_Datenerf.!H51-$L$3)/$L$4),0)&lt;0,0,ROUND(100+10*((männlich_Datenerf.!H51-$L$3)/$L$4),0)))</f>
        <v/>
      </c>
      <c r="M47" s="57" t="str">
        <f>IF(L47="","",IF(männlich_Datenerf.!H51&gt;=$L$3+1.5*$L$4,"Gold",IF(männlich_Datenerf.!H51&gt;=$L$3+0.5*$L$4,"Silber",IF(männlich_Datenerf.!H51&gt;=$L$3-0.5*$L$4,"Bronze",IF(männlich_Datenerf.!H51&gt;=$L$3-1.5*$L$4,"4. Platz","5. Platz")))))</f>
        <v/>
      </c>
      <c r="N47" s="50" t="str">
        <f>IF(OR(männlich_Datenerf.!I51="",$N$4=""),"",IF(ROUND(100+10*((männlich_Datenerf.!I51-$N$3)/$N$4),0)&lt;0,0,ROUND(100+10*((männlich_Datenerf.!I51-$N$3)/$N$4),0)))</f>
        <v/>
      </c>
      <c r="O47" s="57" t="str">
        <f>IF(N47="","",IF(männlich_Datenerf.!I51&gt;=$N$3+1.5*$N$4,"Gold",IF(männlich_Datenerf.!I51&gt;=$N$3+0.5*$N$4,"Silber",IF(männlich_Datenerf.!I51&gt;=$N$3-0.5*$N$4,"Bronze",IF(männlich_Datenerf.!I51&gt;=$N$3-1.5*$N$4,"4. Platz","5. Platz")))))</f>
        <v/>
      </c>
      <c r="P47" s="51" t="str">
        <f t="shared" si="2"/>
        <v/>
      </c>
      <c r="Q47" s="28" t="str">
        <f>Datenquelle!AC42</f>
        <v/>
      </c>
    </row>
    <row r="48" spans="1:17" x14ac:dyDescent="0.2">
      <c r="A48" s="6">
        <f t="shared" si="1"/>
        <v>42</v>
      </c>
      <c r="B48" s="129" t="str">
        <f>IF(männlich_Datenerf.!B52="","",männlich_Datenerf.!B52)</f>
        <v/>
      </c>
      <c r="C48" s="130" t="str">
        <f>IF(männlich_Datenerf.!C52="","",männlich_Datenerf.!C52)</f>
        <v/>
      </c>
      <c r="D48" s="50" t="str">
        <f>IF(OR(männlich_Datenerf.!D52="",$D$4=""),"",IF(ROUND(100-10*((männlich_Datenerf.!D52-männlich_Ausw.!$D$3)/männlich_Ausw.!$D$4),0)&lt;0,0,ROUND(100-10*((männlich_Datenerf.!D52-männlich_Ausw.!$D$3)/männlich_Ausw.!$D$4),0)))</f>
        <v/>
      </c>
      <c r="E48" s="55" t="str">
        <f>IF(D48="","",IF(männlich_Datenerf.!D52&lt;=$D$3-1.5*$D$4,"Gold",IF(männlich_Datenerf.!D52&lt;=$D$3-0.5*$D$4,"Silber",IF(männlich_Datenerf.!D52&lt;=$D$3+0.5*$D$4,"Bronze",IF(männlich_Datenerf.!D52&lt;=$D$3+1.5*$D$4,"4. Platz","5. Platz")))))</f>
        <v/>
      </c>
      <c r="F48" s="46" t="str">
        <f>IF(OR(männlich_Datenerf.!E52="",männlich_Ausw.!$F$4=""),"",IF(ROUND(100+10*((männlich_Datenerf.!E52-männlich_Ausw.!$F$3)/männlich_Ausw.!$F$4),0)&lt;0,0,ROUND(100+10*((männlich_Datenerf.!E52-männlich_Ausw.!$F$3)/männlich_Ausw.!$F$4),0)))</f>
        <v/>
      </c>
      <c r="G48" s="55" t="str">
        <f>IF(F48="","",IF(männlich_Datenerf.!E52&gt;=$F$3+1.5*$F$4,"Gold",IF(männlich_Datenerf.!E52&gt;=$F$3+0.5*$F$4,"Silber",IF(männlich_Datenerf.!E52&gt;=$F$3-0.5*$F$4,"Bronze",IF(männlich_Datenerf.!E52&gt;=$F$3-1.5*$F$4,"4. Platz","5. Platz")))))</f>
        <v/>
      </c>
      <c r="H48" s="46" t="str">
        <f>IF(OR(männlich_Datenerf.!F52="",$H$4=""),"",IF(ROUND(100+10*((männlich_Datenerf.!F52-$H$3)/$H$4),0)&lt;0,0,ROUND(100+10*((männlich_Datenerf.!F52-$H$3)/$H$4),0)))</f>
        <v/>
      </c>
      <c r="I48" s="55" t="str">
        <f>IF(H48="","",IF(männlich_Datenerf.!F52&gt;=$H$3+1.5*$H$4,"Gold",IF(männlich_Datenerf.!F52&gt;=$H$3+0.5*$H$4,"Silber",IF(männlich_Datenerf.!F52&gt;=$H$3-0.5*$H$4,"Bronze",IF(männlich_Datenerf.!F52&gt;=$H$3-1.5*$H$4,"4. Platz","5. Platz")))))</f>
        <v/>
      </c>
      <c r="J48" s="46" t="str">
        <f>IF(OR(männlich_Datenerf.!G52="",$J$4=""),"",IF(ROUND(100-10*((männlich_Datenerf.!G52-$J$3)/$J$4),0)&lt;0,0,ROUND(100-10*((männlich_Datenerf.!G52-$J$3)/$J$4),0)))</f>
        <v/>
      </c>
      <c r="K48" s="55" t="str">
        <f>IF(J48="","",IF(männlich_Datenerf.!G52&lt;=$J$3-1.5*$J$4,"Gold",IF(männlich_Datenerf.!G52&lt;=$J$3-0.5*$J$4,"Silber",IF(männlich_Datenerf.!G52&lt;=$J$3+0.5*$J$4,"Bronze",IF(männlich_Datenerf.!G52&lt;=$J$3+1.5*$J$4,"4. Platz","5. Platz")))))</f>
        <v/>
      </c>
      <c r="L48" s="46" t="str">
        <f>IF(OR(männlich_Datenerf.!H52="",$L$4=""),"",IF(ROUND(100+10*((männlich_Datenerf.!H52-$L$3)/$L$4),0)&lt;0,0,ROUND(100+10*((männlich_Datenerf.!H52-$L$3)/$L$4),0)))</f>
        <v/>
      </c>
      <c r="M48" s="55" t="str">
        <f>IF(L48="","",IF(männlich_Datenerf.!H52&gt;=$L$3+1.5*$L$4,"Gold",IF(männlich_Datenerf.!H52&gt;=$L$3+0.5*$L$4,"Silber",IF(männlich_Datenerf.!H52&gt;=$L$3-0.5*$L$4,"Bronze",IF(männlich_Datenerf.!H52&gt;=$L$3-1.5*$L$4,"4. Platz","5. Platz")))))</f>
        <v/>
      </c>
      <c r="N48" s="46" t="str">
        <f>IF(OR(männlich_Datenerf.!I52="",$N$4=""),"",IF(ROUND(100+10*((männlich_Datenerf.!I52-$N$3)/$N$4),0)&lt;0,0,ROUND(100+10*((männlich_Datenerf.!I52-$N$3)/$N$4),0)))</f>
        <v/>
      </c>
      <c r="O48" s="55" t="str">
        <f>IF(N48="","",IF(männlich_Datenerf.!I52&gt;=$N$3+1.5*$N$4,"Gold",IF(männlich_Datenerf.!I52&gt;=$N$3+0.5*$N$4,"Silber",IF(männlich_Datenerf.!I52&gt;=$N$3-0.5*$N$4,"Bronze",IF(männlich_Datenerf.!I52&gt;=$N$3-1.5*$N$4,"4. Platz","5. Platz")))))</f>
        <v/>
      </c>
      <c r="P48" s="47" t="str">
        <f t="shared" si="2"/>
        <v/>
      </c>
      <c r="Q48" s="28" t="str">
        <f>Datenquelle!AC43</f>
        <v/>
      </c>
    </row>
    <row r="49" spans="1:17" x14ac:dyDescent="0.2">
      <c r="A49" s="6">
        <f t="shared" si="1"/>
        <v>43</v>
      </c>
      <c r="B49" s="129" t="str">
        <f>IF(männlich_Datenerf.!B53="","",männlich_Datenerf.!B53)</f>
        <v/>
      </c>
      <c r="C49" s="130" t="str">
        <f>IF(männlich_Datenerf.!C53="","",männlich_Datenerf.!C53)</f>
        <v/>
      </c>
      <c r="D49" s="50" t="str">
        <f>IF(OR(männlich_Datenerf.!D53="",$D$4=""),"",IF(ROUND(100-10*((männlich_Datenerf.!D53-männlich_Ausw.!$D$3)/männlich_Ausw.!$D$4),0)&lt;0,0,ROUND(100-10*((männlich_Datenerf.!D53-männlich_Ausw.!$D$3)/männlich_Ausw.!$D$4),0)))</f>
        <v/>
      </c>
      <c r="E49" s="55" t="str">
        <f>IF(D49="","",IF(männlich_Datenerf.!D53&lt;=$D$3-1.5*$D$4,"Gold",IF(männlich_Datenerf.!D53&lt;=$D$3-0.5*$D$4,"Silber",IF(männlich_Datenerf.!D53&lt;=$D$3+0.5*$D$4,"Bronze",IF(männlich_Datenerf.!D53&lt;=$D$3+1.5*$D$4,"4. Platz","5. Platz")))))</f>
        <v/>
      </c>
      <c r="F49" s="46" t="str">
        <f>IF(OR(männlich_Datenerf.!E53="",männlich_Ausw.!$F$4=""),"",IF(ROUND(100+10*((männlich_Datenerf.!E53-männlich_Ausw.!$F$3)/männlich_Ausw.!$F$4),0)&lt;0,0,ROUND(100+10*((männlich_Datenerf.!E53-männlich_Ausw.!$F$3)/männlich_Ausw.!$F$4),0)))</f>
        <v/>
      </c>
      <c r="G49" s="55" t="str">
        <f>IF(F49="","",IF(männlich_Datenerf.!E53&gt;=$F$3+1.5*$F$4,"Gold",IF(männlich_Datenerf.!E53&gt;=$F$3+0.5*$F$4,"Silber",IF(männlich_Datenerf.!E53&gt;=$F$3-0.5*$F$4,"Bronze",IF(männlich_Datenerf.!E53&gt;=$F$3-1.5*$F$4,"4. Platz","5. Platz")))))</f>
        <v/>
      </c>
      <c r="H49" s="46" t="str">
        <f>IF(OR(männlich_Datenerf.!F53="",$H$4=""),"",IF(ROUND(100+10*((männlich_Datenerf.!F53-$H$3)/$H$4),0)&lt;0,0,ROUND(100+10*((männlich_Datenerf.!F53-$H$3)/$H$4),0)))</f>
        <v/>
      </c>
      <c r="I49" s="55" t="str">
        <f>IF(H49="","",IF(männlich_Datenerf.!F53&gt;=$H$3+1.5*$H$4,"Gold",IF(männlich_Datenerf.!F53&gt;=$H$3+0.5*$H$4,"Silber",IF(männlich_Datenerf.!F53&gt;=$H$3-0.5*$H$4,"Bronze",IF(männlich_Datenerf.!F53&gt;=$H$3-1.5*$H$4,"4. Platz","5. Platz")))))</f>
        <v/>
      </c>
      <c r="J49" s="46" t="str">
        <f>IF(OR(männlich_Datenerf.!G53="",$J$4=""),"",IF(ROUND(100-10*((männlich_Datenerf.!G53-$J$3)/$J$4),0)&lt;0,0,ROUND(100-10*((männlich_Datenerf.!G53-$J$3)/$J$4),0)))</f>
        <v/>
      </c>
      <c r="K49" s="55" t="str">
        <f>IF(J49="","",IF(männlich_Datenerf.!G53&lt;=$J$3-1.5*$J$4,"Gold",IF(männlich_Datenerf.!G53&lt;=$J$3-0.5*$J$4,"Silber",IF(männlich_Datenerf.!G53&lt;=$J$3+0.5*$J$4,"Bronze",IF(männlich_Datenerf.!G53&lt;=$J$3+1.5*$J$4,"4. Platz","5. Platz")))))</f>
        <v/>
      </c>
      <c r="L49" s="46" t="str">
        <f>IF(OR(männlich_Datenerf.!H53="",$L$4=""),"",IF(ROUND(100+10*((männlich_Datenerf.!H53-$L$3)/$L$4),0)&lt;0,0,ROUND(100+10*((männlich_Datenerf.!H53-$L$3)/$L$4),0)))</f>
        <v/>
      </c>
      <c r="M49" s="55" t="str">
        <f>IF(L49="","",IF(männlich_Datenerf.!H53&gt;=$L$3+1.5*$L$4,"Gold",IF(männlich_Datenerf.!H53&gt;=$L$3+0.5*$L$4,"Silber",IF(männlich_Datenerf.!H53&gt;=$L$3-0.5*$L$4,"Bronze",IF(männlich_Datenerf.!H53&gt;=$L$3-1.5*$L$4,"4. Platz","5. Platz")))))</f>
        <v/>
      </c>
      <c r="N49" s="46" t="str">
        <f>IF(OR(männlich_Datenerf.!I53="",$N$4=""),"",IF(ROUND(100+10*((männlich_Datenerf.!I53-$N$3)/$N$4),0)&lt;0,0,ROUND(100+10*((männlich_Datenerf.!I53-$N$3)/$N$4),0)))</f>
        <v/>
      </c>
      <c r="O49" s="55" t="str">
        <f>IF(N49="","",IF(männlich_Datenerf.!I53&gt;=$N$3+1.5*$N$4,"Gold",IF(männlich_Datenerf.!I53&gt;=$N$3+0.5*$N$4,"Silber",IF(männlich_Datenerf.!I53&gt;=$N$3-0.5*$N$4,"Bronze",IF(männlich_Datenerf.!I53&gt;=$N$3-1.5*$N$4,"4. Platz","5. Platz")))))</f>
        <v/>
      </c>
      <c r="P49" s="47" t="str">
        <f t="shared" si="2"/>
        <v/>
      </c>
      <c r="Q49" s="28" t="str">
        <f>Datenquelle!AC44</f>
        <v/>
      </c>
    </row>
    <row r="50" spans="1:17" x14ac:dyDescent="0.2">
      <c r="A50" s="6">
        <f t="shared" si="1"/>
        <v>44</v>
      </c>
      <c r="B50" s="129" t="str">
        <f>IF(männlich_Datenerf.!B54="","",männlich_Datenerf.!B54)</f>
        <v/>
      </c>
      <c r="C50" s="130" t="str">
        <f>IF(männlich_Datenerf.!C54="","",männlich_Datenerf.!C54)</f>
        <v/>
      </c>
      <c r="D50" s="50" t="str">
        <f>IF(OR(männlich_Datenerf.!D54="",$D$4=""),"",IF(ROUND(100-10*((männlich_Datenerf.!D54-männlich_Ausw.!$D$3)/männlich_Ausw.!$D$4),0)&lt;0,0,ROUND(100-10*((männlich_Datenerf.!D54-männlich_Ausw.!$D$3)/männlich_Ausw.!$D$4),0)))</f>
        <v/>
      </c>
      <c r="E50" s="55" t="str">
        <f>IF(D50="","",IF(männlich_Datenerf.!D54&lt;=$D$3-1.5*$D$4,"Gold",IF(männlich_Datenerf.!D54&lt;=$D$3-0.5*$D$4,"Silber",IF(männlich_Datenerf.!D54&lt;=$D$3+0.5*$D$4,"Bronze",IF(männlich_Datenerf.!D54&lt;=$D$3+1.5*$D$4,"4. Platz","5. Platz")))))</f>
        <v/>
      </c>
      <c r="F50" s="46" t="str">
        <f>IF(OR(männlich_Datenerf.!E54="",männlich_Ausw.!$F$4=""),"",IF(ROUND(100+10*((männlich_Datenerf.!E54-männlich_Ausw.!$F$3)/männlich_Ausw.!$F$4),0)&lt;0,0,ROUND(100+10*((männlich_Datenerf.!E54-männlich_Ausw.!$F$3)/männlich_Ausw.!$F$4),0)))</f>
        <v/>
      </c>
      <c r="G50" s="55" t="str">
        <f>IF(F50="","",IF(männlich_Datenerf.!E54&gt;=$F$3+1.5*$F$4,"Gold",IF(männlich_Datenerf.!E54&gt;=$F$3+0.5*$F$4,"Silber",IF(männlich_Datenerf.!E54&gt;=$F$3-0.5*$F$4,"Bronze",IF(männlich_Datenerf.!E54&gt;=$F$3-1.5*$F$4,"4. Platz","5. Platz")))))</f>
        <v/>
      </c>
      <c r="H50" s="46" t="str">
        <f>IF(OR(männlich_Datenerf.!F54="",$H$4=""),"",IF(ROUND(100+10*((männlich_Datenerf.!F54-$H$3)/$H$4),0)&lt;0,0,ROUND(100+10*((männlich_Datenerf.!F54-$H$3)/$H$4),0)))</f>
        <v/>
      </c>
      <c r="I50" s="55" t="str">
        <f>IF(H50="","",IF(männlich_Datenerf.!F54&gt;=$H$3+1.5*$H$4,"Gold",IF(männlich_Datenerf.!F54&gt;=$H$3+0.5*$H$4,"Silber",IF(männlich_Datenerf.!F54&gt;=$H$3-0.5*$H$4,"Bronze",IF(männlich_Datenerf.!F54&gt;=$H$3-1.5*$H$4,"4. Platz","5. Platz")))))</f>
        <v/>
      </c>
      <c r="J50" s="46" t="str">
        <f>IF(OR(männlich_Datenerf.!G54="",$J$4=""),"",IF(ROUND(100-10*((männlich_Datenerf.!G54-$J$3)/$J$4),0)&lt;0,0,ROUND(100-10*((männlich_Datenerf.!G54-$J$3)/$J$4),0)))</f>
        <v/>
      </c>
      <c r="K50" s="55" t="str">
        <f>IF(J50="","",IF(männlich_Datenerf.!G54&lt;=$J$3-1.5*$J$4,"Gold",IF(männlich_Datenerf.!G54&lt;=$J$3-0.5*$J$4,"Silber",IF(männlich_Datenerf.!G54&lt;=$J$3+0.5*$J$4,"Bronze",IF(männlich_Datenerf.!G54&lt;=$J$3+1.5*$J$4,"4. Platz","5. Platz")))))</f>
        <v/>
      </c>
      <c r="L50" s="46" t="str">
        <f>IF(OR(männlich_Datenerf.!H54="",$L$4=""),"",IF(ROUND(100+10*((männlich_Datenerf.!H54-$L$3)/$L$4),0)&lt;0,0,ROUND(100+10*((männlich_Datenerf.!H54-$L$3)/$L$4),0)))</f>
        <v/>
      </c>
      <c r="M50" s="55" t="str">
        <f>IF(L50="","",IF(männlich_Datenerf.!H54&gt;=$L$3+1.5*$L$4,"Gold",IF(männlich_Datenerf.!H54&gt;=$L$3+0.5*$L$4,"Silber",IF(männlich_Datenerf.!H54&gt;=$L$3-0.5*$L$4,"Bronze",IF(männlich_Datenerf.!H54&gt;=$L$3-1.5*$L$4,"4. Platz","5. Platz")))))</f>
        <v/>
      </c>
      <c r="N50" s="46" t="str">
        <f>IF(OR(männlich_Datenerf.!I54="",$N$4=""),"",IF(ROUND(100+10*((männlich_Datenerf.!I54-$N$3)/$N$4),0)&lt;0,0,ROUND(100+10*((männlich_Datenerf.!I54-$N$3)/$N$4),0)))</f>
        <v/>
      </c>
      <c r="O50" s="55" t="str">
        <f>IF(N50="","",IF(männlich_Datenerf.!I54&gt;=$N$3+1.5*$N$4,"Gold",IF(männlich_Datenerf.!I54&gt;=$N$3+0.5*$N$4,"Silber",IF(männlich_Datenerf.!I54&gt;=$N$3-0.5*$N$4,"Bronze",IF(männlich_Datenerf.!I54&gt;=$N$3-1.5*$N$4,"4. Platz","5. Platz")))))</f>
        <v/>
      </c>
      <c r="P50" s="47" t="str">
        <f t="shared" si="2"/>
        <v/>
      </c>
      <c r="Q50" s="28" t="str">
        <f>Datenquelle!AC45</f>
        <v/>
      </c>
    </row>
    <row r="51" spans="1:17" ht="13.5" thickBot="1" x14ac:dyDescent="0.25">
      <c r="A51" s="7">
        <f t="shared" si="1"/>
        <v>45</v>
      </c>
      <c r="B51" s="131" t="str">
        <f>IF(männlich_Datenerf.!B55="","",männlich_Datenerf.!B55)</f>
        <v/>
      </c>
      <c r="C51" s="132" t="str">
        <f>IF(männlich_Datenerf.!C55="","",männlich_Datenerf.!C55)</f>
        <v/>
      </c>
      <c r="D51" s="48" t="str">
        <f>IF(OR(männlich_Datenerf.!D55="",$D$4=""),"",IF(ROUND(100-10*((männlich_Datenerf.!D55-männlich_Ausw.!$D$3)/männlich_Ausw.!$D$4),0)&lt;0,0,ROUND(100-10*((männlich_Datenerf.!D55-männlich_Ausw.!$D$3)/männlich_Ausw.!$D$4),0)))</f>
        <v/>
      </c>
      <c r="E51" s="56" t="str">
        <f>IF(D51="","",IF(männlich_Datenerf.!D55&lt;=$D$3-1.5*$D$4,"Gold",IF(männlich_Datenerf.!D55&lt;=$D$3-0.5*$D$4,"Silber",IF(männlich_Datenerf.!D55&lt;=$D$3+0.5*$D$4,"Bronze",IF(männlich_Datenerf.!D55&lt;=$D$3+1.5*$D$4,"4. Platz","5. Platz")))))</f>
        <v/>
      </c>
      <c r="F51" s="48" t="str">
        <f>IF(OR(männlich_Datenerf.!E55="",männlich_Ausw.!$F$4=""),"",IF(ROUND(100+10*((männlich_Datenerf.!E55-männlich_Ausw.!$F$3)/männlich_Ausw.!$F$4),0)&lt;0,0,ROUND(100+10*((männlich_Datenerf.!E55-männlich_Ausw.!$F$3)/männlich_Ausw.!$F$4),0)))</f>
        <v/>
      </c>
      <c r="G51" s="56" t="str">
        <f>IF(F51="","",IF(männlich_Datenerf.!E55&gt;=$F$3+1.5*$F$4,"Gold",IF(männlich_Datenerf.!E55&gt;=$F$3+0.5*$F$4,"Silber",IF(männlich_Datenerf.!E55&gt;=$F$3-0.5*$F$4,"Bronze",IF(männlich_Datenerf.!E55&gt;=$F$3-1.5*$F$4,"4. Platz","5. Platz")))))</f>
        <v/>
      </c>
      <c r="H51" s="48" t="str">
        <f>IF(OR(männlich_Datenerf.!F55="",$H$4=""),"",IF(ROUND(100+10*((männlich_Datenerf.!F55-$H$3)/$H$4),0)&lt;0,0,ROUND(100+10*((männlich_Datenerf.!F55-$H$3)/$H$4),0)))</f>
        <v/>
      </c>
      <c r="I51" s="56" t="str">
        <f>IF(H51="","",IF(männlich_Datenerf.!F55&gt;=$H$3+1.5*$H$4,"Gold",IF(männlich_Datenerf.!F55&gt;=$H$3+0.5*$H$4,"Silber",IF(männlich_Datenerf.!F55&gt;=$H$3-0.5*$H$4,"Bronze",IF(männlich_Datenerf.!F55&gt;=$H$3-1.5*$H$4,"4. Platz","5. Platz")))))</f>
        <v/>
      </c>
      <c r="J51" s="48" t="str">
        <f>IF(OR(männlich_Datenerf.!G55="",$J$4=""),"",IF(ROUND(100-10*((männlich_Datenerf.!G55-$J$3)/$J$4),0)&lt;0,0,ROUND(100-10*((männlich_Datenerf.!G55-$J$3)/$J$4),0)))</f>
        <v/>
      </c>
      <c r="K51" s="56" t="str">
        <f>IF(J51="","",IF(männlich_Datenerf.!G55&lt;=$J$3-1.5*$J$4,"Gold",IF(männlich_Datenerf.!G55&lt;=$J$3-0.5*$J$4,"Silber",IF(männlich_Datenerf.!G55&lt;=$J$3+0.5*$J$4,"Bronze",IF(männlich_Datenerf.!G55&lt;=$J$3+1.5*$J$4,"4. Platz","5. Platz")))))</f>
        <v/>
      </c>
      <c r="L51" s="48" t="str">
        <f>IF(OR(männlich_Datenerf.!H55="",$L$4=""),"",IF(ROUND(100+10*((männlich_Datenerf.!H55-$L$3)/$L$4),0)&lt;0,0,ROUND(100+10*((männlich_Datenerf.!H55-$L$3)/$L$4),0)))</f>
        <v/>
      </c>
      <c r="M51" s="56" t="str">
        <f>IF(L51="","",IF(männlich_Datenerf.!H55&gt;=$L$3+1.5*$L$4,"Gold",IF(männlich_Datenerf.!H55&gt;=$L$3+0.5*$L$4,"Silber",IF(männlich_Datenerf.!H55&gt;=$L$3-0.5*$L$4,"Bronze",IF(männlich_Datenerf.!H55&gt;=$L$3-1.5*$L$4,"4. Platz","5. Platz")))))</f>
        <v/>
      </c>
      <c r="N51" s="48" t="str">
        <f>IF(OR(männlich_Datenerf.!I55="",$N$4=""),"",IF(ROUND(100+10*((männlich_Datenerf.!I55-$N$3)/$N$4),0)&lt;0,0,ROUND(100+10*((männlich_Datenerf.!I55-$N$3)/$N$4),0)))</f>
        <v/>
      </c>
      <c r="O51" s="56" t="str">
        <f>IF(N51="","",IF(männlich_Datenerf.!I55&gt;=$N$3+1.5*$N$4,"Gold",IF(männlich_Datenerf.!I55&gt;=$N$3+0.5*$N$4,"Silber",IF(männlich_Datenerf.!I55&gt;=$N$3-0.5*$N$4,"Bronze",IF(männlich_Datenerf.!I55&gt;=$N$3-1.5*$N$4,"4. Platz","5. Platz")))))</f>
        <v/>
      </c>
      <c r="P51" s="49" t="str">
        <f t="shared" si="2"/>
        <v/>
      </c>
      <c r="Q51" s="99" t="str">
        <f>Datenquelle!AC46</f>
        <v/>
      </c>
    </row>
    <row r="52" spans="1:17" x14ac:dyDescent="0.2">
      <c r="A52" s="8">
        <f t="shared" si="1"/>
        <v>46</v>
      </c>
      <c r="B52" s="123" t="str">
        <f>IF(männlich_Datenerf.!B56="","",männlich_Datenerf.!B56)</f>
        <v/>
      </c>
      <c r="C52" s="124" t="str">
        <f>IF(männlich_Datenerf.!C56="","",männlich_Datenerf.!C56)</f>
        <v/>
      </c>
      <c r="D52" s="50" t="str">
        <f>IF(OR(männlich_Datenerf.!D56="",$D$4=""),"",IF(ROUND(100-10*((männlich_Datenerf.!D56-männlich_Ausw.!$D$3)/männlich_Ausw.!$D$4),0)&lt;0,0,ROUND(100-10*((männlich_Datenerf.!D56-männlich_Ausw.!$D$3)/männlich_Ausw.!$D$4),0)))</f>
        <v/>
      </c>
      <c r="E52" s="57" t="str">
        <f>IF(D52="","",IF(männlich_Datenerf.!D56&lt;=$D$3-1.5*$D$4,"Gold",IF(männlich_Datenerf.!D56&lt;=$D$3-0.5*$D$4,"Silber",IF(männlich_Datenerf.!D56&lt;=$D$3+0.5*$D$4,"Bronze",IF(männlich_Datenerf.!D56&lt;=$D$3+1.5*$D$4,"4. Platz","5. Platz")))))</f>
        <v/>
      </c>
      <c r="F52" s="50" t="str">
        <f>IF(OR(männlich_Datenerf.!E56="",männlich_Ausw.!$F$4=""),"",IF(ROUND(100+10*((männlich_Datenerf.!E56-männlich_Ausw.!$F$3)/männlich_Ausw.!$F$4),0)&lt;0,0,ROUND(100+10*((männlich_Datenerf.!E56-männlich_Ausw.!$F$3)/männlich_Ausw.!$F$4),0)))</f>
        <v/>
      </c>
      <c r="G52" s="57" t="str">
        <f>IF(F52="","",IF(männlich_Datenerf.!E56&gt;=$F$3+1.5*$F$4,"Gold",IF(männlich_Datenerf.!E56&gt;=$F$3+0.5*$F$4,"Silber",IF(männlich_Datenerf.!E56&gt;=$F$3-0.5*$F$4,"Bronze",IF(männlich_Datenerf.!E56&gt;=$F$3-1.5*$F$4,"4. Platz","5. Platz")))))</f>
        <v/>
      </c>
      <c r="H52" s="50" t="str">
        <f>IF(OR(männlich_Datenerf.!F56="",$H$4=""),"",IF(ROUND(100+10*((männlich_Datenerf.!F56-$H$3)/$H$4),0)&lt;0,0,ROUND(100+10*((männlich_Datenerf.!F56-$H$3)/$H$4),0)))</f>
        <v/>
      </c>
      <c r="I52" s="57" t="str">
        <f>IF(H52="","",IF(männlich_Datenerf.!F56&gt;=$H$3+1.5*$H$4,"Gold",IF(männlich_Datenerf.!F56&gt;=$H$3+0.5*$H$4,"Silber",IF(männlich_Datenerf.!F56&gt;=$H$3-0.5*$H$4,"Bronze",IF(männlich_Datenerf.!F56&gt;=$H$3-1.5*$H$4,"4. Platz","5. Platz")))))</f>
        <v/>
      </c>
      <c r="J52" s="50" t="str">
        <f>IF(OR(männlich_Datenerf.!G56="",$J$4=""),"",IF(ROUND(100-10*((männlich_Datenerf.!G56-$J$3)/$J$4),0)&lt;0,0,ROUND(100-10*((männlich_Datenerf.!G56-$J$3)/$J$4),0)))</f>
        <v/>
      </c>
      <c r="K52" s="57" t="str">
        <f>IF(J52="","",IF(männlich_Datenerf.!G56&lt;=$J$3-1.5*$J$4,"Gold",IF(männlich_Datenerf.!G56&lt;=$J$3-0.5*$J$4,"Silber",IF(männlich_Datenerf.!G56&lt;=$J$3+0.5*$J$4,"Bronze",IF(männlich_Datenerf.!G56&lt;=$J$3+1.5*$J$4,"4. Platz","5. Platz")))))</f>
        <v/>
      </c>
      <c r="L52" s="50" t="str">
        <f>IF(OR(männlich_Datenerf.!H56="",$L$4=""),"",IF(ROUND(100+10*((männlich_Datenerf.!H56-$L$3)/$L$4),0)&lt;0,0,ROUND(100+10*((männlich_Datenerf.!H56-$L$3)/$L$4),0)))</f>
        <v/>
      </c>
      <c r="M52" s="57" t="str">
        <f>IF(L52="","",IF(männlich_Datenerf.!H56&gt;=$L$3+1.5*$L$4,"Gold",IF(männlich_Datenerf.!H56&gt;=$L$3+0.5*$L$4,"Silber",IF(männlich_Datenerf.!H56&gt;=$L$3-0.5*$L$4,"Bronze",IF(männlich_Datenerf.!H56&gt;=$L$3-1.5*$L$4,"4. Platz","5. Platz")))))</f>
        <v/>
      </c>
      <c r="N52" s="50" t="str">
        <f>IF(OR(männlich_Datenerf.!I56="",$N$4=""),"",IF(ROUND(100+10*((männlich_Datenerf.!I56-$N$3)/$N$4),0)&lt;0,0,ROUND(100+10*((männlich_Datenerf.!I56-$N$3)/$N$4),0)))</f>
        <v/>
      </c>
      <c r="O52" s="57" t="str">
        <f>IF(N52="","",IF(männlich_Datenerf.!I56&gt;=$N$3+1.5*$N$4,"Gold",IF(männlich_Datenerf.!I56&gt;=$N$3+0.5*$N$4,"Silber",IF(männlich_Datenerf.!I56&gt;=$N$3-0.5*$N$4,"Bronze",IF(männlich_Datenerf.!I56&gt;=$N$3-1.5*$N$4,"4. Platz","5. Platz")))))</f>
        <v/>
      </c>
      <c r="P52" s="51" t="str">
        <f t="shared" si="2"/>
        <v/>
      </c>
      <c r="Q52" s="28" t="str">
        <f>Datenquelle!AC47</f>
        <v/>
      </c>
    </row>
    <row r="53" spans="1:17" x14ac:dyDescent="0.2">
      <c r="A53" s="6">
        <f t="shared" si="1"/>
        <v>47</v>
      </c>
      <c r="B53" s="125" t="str">
        <f>IF(männlich_Datenerf.!B57="","",männlich_Datenerf.!B57)</f>
        <v/>
      </c>
      <c r="C53" s="126" t="str">
        <f>IF(männlich_Datenerf.!C57="","",männlich_Datenerf.!C57)</f>
        <v/>
      </c>
      <c r="D53" s="50" t="str">
        <f>IF(OR(männlich_Datenerf.!D57="",$D$4=""),"",IF(ROUND(100-10*((männlich_Datenerf.!D57-männlich_Ausw.!$D$3)/männlich_Ausw.!$D$4),0)&lt;0,0,ROUND(100-10*((männlich_Datenerf.!D57-männlich_Ausw.!$D$3)/männlich_Ausw.!$D$4),0)))</f>
        <v/>
      </c>
      <c r="E53" s="55" t="str">
        <f>IF(D53="","",IF(männlich_Datenerf.!D57&lt;=$D$3-1.5*$D$4,"Gold",IF(männlich_Datenerf.!D57&lt;=$D$3-0.5*$D$4,"Silber",IF(männlich_Datenerf.!D57&lt;=$D$3+0.5*$D$4,"Bronze",IF(männlich_Datenerf.!D57&lt;=$D$3+1.5*$D$4,"4. Platz","5. Platz")))))</f>
        <v/>
      </c>
      <c r="F53" s="46" t="str">
        <f>IF(OR(männlich_Datenerf.!E57="",männlich_Ausw.!$F$4=""),"",IF(ROUND(100+10*((männlich_Datenerf.!E57-männlich_Ausw.!$F$3)/männlich_Ausw.!$F$4),0)&lt;0,0,ROUND(100+10*((männlich_Datenerf.!E57-männlich_Ausw.!$F$3)/männlich_Ausw.!$F$4),0)))</f>
        <v/>
      </c>
      <c r="G53" s="55" t="str">
        <f>IF(F53="","",IF(männlich_Datenerf.!E57&gt;=$F$3+1.5*$F$4,"Gold",IF(männlich_Datenerf.!E57&gt;=$F$3+0.5*$F$4,"Silber",IF(männlich_Datenerf.!E57&gt;=$F$3-0.5*$F$4,"Bronze",IF(männlich_Datenerf.!E57&gt;=$F$3-1.5*$F$4,"4. Platz","5. Platz")))))</f>
        <v/>
      </c>
      <c r="H53" s="46" t="str">
        <f>IF(OR(männlich_Datenerf.!F57="",$H$4=""),"",IF(ROUND(100+10*((männlich_Datenerf.!F57-$H$3)/$H$4),0)&lt;0,0,ROUND(100+10*((männlich_Datenerf.!F57-$H$3)/$H$4),0)))</f>
        <v/>
      </c>
      <c r="I53" s="55" t="str">
        <f>IF(H53="","",IF(männlich_Datenerf.!F57&gt;=$H$3+1.5*$H$4,"Gold",IF(männlich_Datenerf.!F57&gt;=$H$3+0.5*$H$4,"Silber",IF(männlich_Datenerf.!F57&gt;=$H$3-0.5*$H$4,"Bronze",IF(männlich_Datenerf.!F57&gt;=$H$3-1.5*$H$4,"4. Platz","5. Platz")))))</f>
        <v/>
      </c>
      <c r="J53" s="46" t="str">
        <f>IF(OR(männlich_Datenerf.!G57="",$J$4=""),"",IF(ROUND(100-10*((männlich_Datenerf.!G57-$J$3)/$J$4),0)&lt;0,0,ROUND(100-10*((männlich_Datenerf.!G57-$J$3)/$J$4),0)))</f>
        <v/>
      </c>
      <c r="K53" s="55" t="str">
        <f>IF(J53="","",IF(männlich_Datenerf.!G57&lt;=$J$3-1.5*$J$4,"Gold",IF(männlich_Datenerf.!G57&lt;=$J$3-0.5*$J$4,"Silber",IF(männlich_Datenerf.!G57&lt;=$J$3+0.5*$J$4,"Bronze",IF(männlich_Datenerf.!G57&lt;=$J$3+1.5*$J$4,"4. Platz","5. Platz")))))</f>
        <v/>
      </c>
      <c r="L53" s="46" t="str">
        <f>IF(OR(männlich_Datenerf.!H57="",$L$4=""),"",IF(ROUND(100+10*((männlich_Datenerf.!H57-$L$3)/$L$4),0)&lt;0,0,ROUND(100+10*((männlich_Datenerf.!H57-$L$3)/$L$4),0)))</f>
        <v/>
      </c>
      <c r="M53" s="55" t="str">
        <f>IF(L53="","",IF(männlich_Datenerf.!H57&gt;=$L$3+1.5*$L$4,"Gold",IF(männlich_Datenerf.!H57&gt;=$L$3+0.5*$L$4,"Silber",IF(männlich_Datenerf.!H57&gt;=$L$3-0.5*$L$4,"Bronze",IF(männlich_Datenerf.!H57&gt;=$L$3-1.5*$L$4,"4. Platz","5. Platz")))))</f>
        <v/>
      </c>
      <c r="N53" s="46" t="str">
        <f>IF(OR(männlich_Datenerf.!I57="",$N$4=""),"",IF(ROUND(100+10*((männlich_Datenerf.!I57-$N$3)/$N$4),0)&lt;0,0,ROUND(100+10*((männlich_Datenerf.!I57-$N$3)/$N$4),0)))</f>
        <v/>
      </c>
      <c r="O53" s="55" t="str">
        <f>IF(N53="","",IF(männlich_Datenerf.!I57&gt;=$N$3+1.5*$N$4,"Gold",IF(männlich_Datenerf.!I57&gt;=$N$3+0.5*$N$4,"Silber",IF(männlich_Datenerf.!I57&gt;=$N$3-0.5*$N$4,"Bronze",IF(männlich_Datenerf.!I57&gt;=$N$3-1.5*$N$4,"4. Platz","5. Platz")))))</f>
        <v/>
      </c>
      <c r="P53" s="47" t="str">
        <f t="shared" si="2"/>
        <v/>
      </c>
      <c r="Q53" s="28" t="str">
        <f>Datenquelle!AC48</f>
        <v/>
      </c>
    </row>
    <row r="54" spans="1:17" x14ac:dyDescent="0.2">
      <c r="A54" s="6">
        <f t="shared" si="1"/>
        <v>48</v>
      </c>
      <c r="B54" s="129" t="str">
        <f>IF(männlich_Datenerf.!B58="","",männlich_Datenerf.!B58)</f>
        <v/>
      </c>
      <c r="C54" s="130" t="str">
        <f>IF(männlich_Datenerf.!C58="","",männlich_Datenerf.!C58)</f>
        <v/>
      </c>
      <c r="D54" s="50" t="str">
        <f>IF(OR(männlich_Datenerf.!D58="",$D$4=""),"",IF(ROUND(100-10*((männlich_Datenerf.!D58-männlich_Ausw.!$D$3)/männlich_Ausw.!$D$4),0)&lt;0,0,ROUND(100-10*((männlich_Datenerf.!D58-männlich_Ausw.!$D$3)/männlich_Ausw.!$D$4),0)))</f>
        <v/>
      </c>
      <c r="E54" s="55" t="str">
        <f>IF(D54="","",IF(männlich_Datenerf.!D58&lt;=$D$3-1.5*$D$4,"Gold",IF(männlich_Datenerf.!D58&lt;=$D$3-0.5*$D$4,"Silber",IF(männlich_Datenerf.!D58&lt;=$D$3+0.5*$D$4,"Bronze",IF(männlich_Datenerf.!D58&lt;=$D$3+1.5*$D$4,"4. Platz","5. Platz")))))</f>
        <v/>
      </c>
      <c r="F54" s="46" t="str">
        <f>IF(OR(männlich_Datenerf.!E58="",männlich_Ausw.!$F$4=""),"",IF(ROUND(100+10*((männlich_Datenerf.!E58-männlich_Ausw.!$F$3)/männlich_Ausw.!$F$4),0)&lt;0,0,ROUND(100+10*((männlich_Datenerf.!E58-männlich_Ausw.!$F$3)/männlich_Ausw.!$F$4),0)))</f>
        <v/>
      </c>
      <c r="G54" s="55" t="str">
        <f>IF(F54="","",IF(männlich_Datenerf.!E58&gt;=$F$3+1.5*$F$4,"Gold",IF(männlich_Datenerf.!E58&gt;=$F$3+0.5*$F$4,"Silber",IF(männlich_Datenerf.!E58&gt;=$F$3-0.5*$F$4,"Bronze",IF(männlich_Datenerf.!E58&gt;=$F$3-1.5*$F$4,"4. Platz","5. Platz")))))</f>
        <v/>
      </c>
      <c r="H54" s="46" t="str">
        <f>IF(OR(männlich_Datenerf.!F58="",$H$4=""),"",IF(ROUND(100+10*((männlich_Datenerf.!F58-$H$3)/$H$4),0)&lt;0,0,ROUND(100+10*((männlich_Datenerf.!F58-$H$3)/$H$4),0)))</f>
        <v/>
      </c>
      <c r="I54" s="55" t="str">
        <f>IF(H54="","",IF(männlich_Datenerf.!F58&gt;=$H$3+1.5*$H$4,"Gold",IF(männlich_Datenerf.!F58&gt;=$H$3+0.5*$H$4,"Silber",IF(männlich_Datenerf.!F58&gt;=$H$3-0.5*$H$4,"Bronze",IF(männlich_Datenerf.!F58&gt;=$H$3-1.5*$H$4,"4. Platz","5. Platz")))))</f>
        <v/>
      </c>
      <c r="J54" s="46" t="str">
        <f>IF(OR(männlich_Datenerf.!G58="",$J$4=""),"",IF(ROUND(100-10*((männlich_Datenerf.!G58-$J$3)/$J$4),0)&lt;0,0,ROUND(100-10*((männlich_Datenerf.!G58-$J$3)/$J$4),0)))</f>
        <v/>
      </c>
      <c r="K54" s="55" t="str">
        <f>IF(J54="","",IF(männlich_Datenerf.!G58&lt;=$J$3-1.5*$J$4,"Gold",IF(männlich_Datenerf.!G58&lt;=$J$3-0.5*$J$4,"Silber",IF(männlich_Datenerf.!G58&lt;=$J$3+0.5*$J$4,"Bronze",IF(männlich_Datenerf.!G58&lt;=$J$3+1.5*$J$4,"4. Platz","5. Platz")))))</f>
        <v/>
      </c>
      <c r="L54" s="46" t="str">
        <f>IF(OR(männlich_Datenerf.!H58="",$L$4=""),"",IF(ROUND(100+10*((männlich_Datenerf.!H58-$L$3)/$L$4),0)&lt;0,0,ROUND(100+10*((männlich_Datenerf.!H58-$L$3)/$L$4),0)))</f>
        <v/>
      </c>
      <c r="M54" s="55" t="str">
        <f>IF(L54="","",IF(männlich_Datenerf.!H58&gt;=$L$3+1.5*$L$4,"Gold",IF(männlich_Datenerf.!H58&gt;=$L$3+0.5*$L$4,"Silber",IF(männlich_Datenerf.!H58&gt;=$L$3-0.5*$L$4,"Bronze",IF(männlich_Datenerf.!H58&gt;=$L$3-1.5*$L$4,"4. Platz","5. Platz")))))</f>
        <v/>
      </c>
      <c r="N54" s="46" t="str">
        <f>IF(OR(männlich_Datenerf.!I58="",$N$4=""),"",IF(ROUND(100+10*((männlich_Datenerf.!I58-$N$3)/$N$4),0)&lt;0,0,ROUND(100+10*((männlich_Datenerf.!I58-$N$3)/$N$4),0)))</f>
        <v/>
      </c>
      <c r="O54" s="55" t="str">
        <f>IF(N54="","",IF(männlich_Datenerf.!I58&gt;=$N$3+1.5*$N$4,"Gold",IF(männlich_Datenerf.!I58&gt;=$N$3+0.5*$N$4,"Silber",IF(männlich_Datenerf.!I58&gt;=$N$3-0.5*$N$4,"Bronze",IF(männlich_Datenerf.!I58&gt;=$N$3-1.5*$N$4,"4. Platz","5. Platz")))))</f>
        <v/>
      </c>
      <c r="P54" s="47" t="str">
        <f t="shared" si="2"/>
        <v/>
      </c>
      <c r="Q54" s="28" t="str">
        <f>Datenquelle!AC49</f>
        <v/>
      </c>
    </row>
    <row r="55" spans="1:17" x14ac:dyDescent="0.2">
      <c r="A55" s="6">
        <f t="shared" si="1"/>
        <v>49</v>
      </c>
      <c r="B55" s="129" t="str">
        <f>IF(männlich_Datenerf.!B59="","",männlich_Datenerf.!B59)</f>
        <v/>
      </c>
      <c r="C55" s="130" t="str">
        <f>IF(männlich_Datenerf.!C59="","",männlich_Datenerf.!C59)</f>
        <v/>
      </c>
      <c r="D55" s="50" t="str">
        <f>IF(OR(männlich_Datenerf.!D59="",$D$4=""),"",IF(ROUND(100-10*((männlich_Datenerf.!D59-männlich_Ausw.!$D$3)/männlich_Ausw.!$D$4),0)&lt;0,0,ROUND(100-10*((männlich_Datenerf.!D59-männlich_Ausw.!$D$3)/männlich_Ausw.!$D$4),0)))</f>
        <v/>
      </c>
      <c r="E55" s="55" t="str">
        <f>IF(D55="","",IF(männlich_Datenerf.!D59&lt;=$D$3-1.5*$D$4,"Gold",IF(männlich_Datenerf.!D59&lt;=$D$3-0.5*$D$4,"Silber",IF(männlich_Datenerf.!D59&lt;=$D$3+0.5*$D$4,"Bronze",IF(männlich_Datenerf.!D59&lt;=$D$3+1.5*$D$4,"4. Platz","5. Platz")))))</f>
        <v/>
      </c>
      <c r="F55" s="46" t="str">
        <f>IF(OR(männlich_Datenerf.!E59="",männlich_Ausw.!$F$4=""),"",IF(ROUND(100+10*((männlich_Datenerf.!E59-männlich_Ausw.!$F$3)/männlich_Ausw.!$F$4),0)&lt;0,0,ROUND(100+10*((männlich_Datenerf.!E59-männlich_Ausw.!$F$3)/männlich_Ausw.!$F$4),0)))</f>
        <v/>
      </c>
      <c r="G55" s="55" t="str">
        <f>IF(F55="","",IF(männlich_Datenerf.!E59&gt;=$F$3+1.5*$F$4,"Gold",IF(männlich_Datenerf.!E59&gt;=$F$3+0.5*$F$4,"Silber",IF(männlich_Datenerf.!E59&gt;=$F$3-0.5*$F$4,"Bronze",IF(männlich_Datenerf.!E59&gt;=$F$3-1.5*$F$4,"4. Platz","5. Platz")))))</f>
        <v/>
      </c>
      <c r="H55" s="46" t="str">
        <f>IF(OR(männlich_Datenerf.!F59="",$H$4=""),"",IF(ROUND(100+10*((männlich_Datenerf.!F59-$H$3)/$H$4),0)&lt;0,0,ROUND(100+10*((männlich_Datenerf.!F59-$H$3)/$H$4),0)))</f>
        <v/>
      </c>
      <c r="I55" s="55" t="str">
        <f>IF(H55="","",IF(männlich_Datenerf.!F59&gt;=$H$3+1.5*$H$4,"Gold",IF(männlich_Datenerf.!F59&gt;=$H$3+0.5*$H$4,"Silber",IF(männlich_Datenerf.!F59&gt;=$H$3-0.5*$H$4,"Bronze",IF(männlich_Datenerf.!F59&gt;=$H$3-1.5*$H$4,"4. Platz","5. Platz")))))</f>
        <v/>
      </c>
      <c r="J55" s="46" t="str">
        <f>IF(OR(männlich_Datenerf.!G59="",$J$4=""),"",IF(ROUND(100-10*((männlich_Datenerf.!G59-$J$3)/$J$4),0)&lt;0,0,ROUND(100-10*((männlich_Datenerf.!G59-$J$3)/$J$4),0)))</f>
        <v/>
      </c>
      <c r="K55" s="55" t="str">
        <f>IF(J55="","",IF(männlich_Datenerf.!G59&lt;=$J$3-1.5*$J$4,"Gold",IF(männlich_Datenerf.!G59&lt;=$J$3-0.5*$J$4,"Silber",IF(männlich_Datenerf.!G59&lt;=$J$3+0.5*$J$4,"Bronze",IF(männlich_Datenerf.!G59&lt;=$J$3+1.5*$J$4,"4. Platz","5. Platz")))))</f>
        <v/>
      </c>
      <c r="L55" s="46" t="str">
        <f>IF(OR(männlich_Datenerf.!H59="",$L$4=""),"",IF(ROUND(100+10*((männlich_Datenerf.!H59-$L$3)/$L$4),0)&lt;0,0,ROUND(100+10*((männlich_Datenerf.!H59-$L$3)/$L$4),0)))</f>
        <v/>
      </c>
      <c r="M55" s="55" t="str">
        <f>IF(L55="","",IF(männlich_Datenerf.!H59&gt;=$L$3+1.5*$L$4,"Gold",IF(männlich_Datenerf.!H59&gt;=$L$3+0.5*$L$4,"Silber",IF(männlich_Datenerf.!H59&gt;=$L$3-0.5*$L$4,"Bronze",IF(männlich_Datenerf.!H59&gt;=$L$3-1.5*$L$4,"4. Platz","5. Platz")))))</f>
        <v/>
      </c>
      <c r="N55" s="46" t="str">
        <f>IF(OR(männlich_Datenerf.!I59="",$N$4=""),"",IF(ROUND(100+10*((männlich_Datenerf.!I59-$N$3)/$N$4),0)&lt;0,0,ROUND(100+10*((männlich_Datenerf.!I59-$N$3)/$N$4),0)))</f>
        <v/>
      </c>
      <c r="O55" s="55" t="str">
        <f>IF(N55="","",IF(männlich_Datenerf.!I59&gt;=$N$3+1.5*$N$4,"Gold",IF(männlich_Datenerf.!I59&gt;=$N$3+0.5*$N$4,"Silber",IF(männlich_Datenerf.!I59&gt;=$N$3-0.5*$N$4,"Bronze",IF(männlich_Datenerf.!I59&gt;=$N$3-1.5*$N$4,"4. Platz","5. Platz")))))</f>
        <v/>
      </c>
      <c r="P55" s="47" t="str">
        <f t="shared" si="2"/>
        <v/>
      </c>
      <c r="Q55" s="28" t="str">
        <f>Datenquelle!AC50</f>
        <v/>
      </c>
    </row>
    <row r="56" spans="1:17" ht="13.5" thickBot="1" x14ac:dyDescent="0.25">
      <c r="A56" s="7">
        <f t="shared" si="1"/>
        <v>50</v>
      </c>
      <c r="B56" s="131" t="str">
        <f>IF(männlich_Datenerf.!B60="","",männlich_Datenerf.!B60)</f>
        <v/>
      </c>
      <c r="C56" s="132" t="str">
        <f>IF(männlich_Datenerf.!C60="","",männlich_Datenerf.!C60)</f>
        <v/>
      </c>
      <c r="D56" s="48" t="str">
        <f>IF(OR(männlich_Datenerf.!D60="",$D$4=""),"",IF(ROUND(100-10*((männlich_Datenerf.!D60-männlich_Ausw.!$D$3)/männlich_Ausw.!$D$4),0)&lt;0,0,ROUND(100-10*((männlich_Datenerf.!D60-männlich_Ausw.!$D$3)/männlich_Ausw.!$D$4),0)))</f>
        <v/>
      </c>
      <c r="E56" s="56" t="str">
        <f>IF(D56="","",IF(männlich_Datenerf.!D60&lt;=$D$3-1.5*$D$4,"Gold",IF(männlich_Datenerf.!D60&lt;=$D$3-0.5*$D$4,"Silber",IF(männlich_Datenerf.!D60&lt;=$D$3+0.5*$D$4,"Bronze",IF(männlich_Datenerf.!D60&lt;=$D$3+1.5*$D$4,"4. Platz","5. Platz")))))</f>
        <v/>
      </c>
      <c r="F56" s="48" t="str">
        <f>IF(OR(männlich_Datenerf.!E60="",männlich_Ausw.!$F$4=""),"",IF(ROUND(100+10*((männlich_Datenerf.!E60-männlich_Ausw.!$F$3)/männlich_Ausw.!$F$4),0)&lt;0,0,ROUND(100+10*((männlich_Datenerf.!E60-männlich_Ausw.!$F$3)/männlich_Ausw.!$F$4),0)))</f>
        <v/>
      </c>
      <c r="G56" s="56" t="str">
        <f>IF(F56="","",IF(männlich_Datenerf.!E60&gt;=$F$3+1.5*$F$4,"Gold",IF(männlich_Datenerf.!E60&gt;=$F$3+0.5*$F$4,"Silber",IF(männlich_Datenerf.!E60&gt;=$F$3-0.5*$F$4,"Bronze",IF(männlich_Datenerf.!E60&gt;=$F$3-1.5*$F$4,"4. Platz","5. Platz")))))</f>
        <v/>
      </c>
      <c r="H56" s="48" t="str">
        <f>IF(OR(männlich_Datenerf.!F60="",$H$4=""),"",IF(ROUND(100+10*((männlich_Datenerf.!F60-$H$3)/$H$4),0)&lt;0,0,ROUND(100+10*((männlich_Datenerf.!F60-$H$3)/$H$4),0)))</f>
        <v/>
      </c>
      <c r="I56" s="56" t="str">
        <f>IF(H56="","",IF(männlich_Datenerf.!F60&gt;=$H$3+1.5*$H$4,"Gold",IF(männlich_Datenerf.!F60&gt;=$H$3+0.5*$H$4,"Silber",IF(männlich_Datenerf.!F60&gt;=$H$3-0.5*$H$4,"Bronze",IF(männlich_Datenerf.!F60&gt;=$H$3-1.5*$H$4,"4. Platz","5. Platz")))))</f>
        <v/>
      </c>
      <c r="J56" s="48" t="str">
        <f>IF(OR(männlich_Datenerf.!G60="",$J$4=""),"",IF(ROUND(100-10*((männlich_Datenerf.!G60-$J$3)/$J$4),0)&lt;0,0,ROUND(100-10*((männlich_Datenerf.!G60-$J$3)/$J$4),0)))</f>
        <v/>
      </c>
      <c r="K56" s="56" t="str">
        <f>IF(J56="","",IF(männlich_Datenerf.!G60&lt;=$J$3-1.5*$J$4,"Gold",IF(männlich_Datenerf.!G60&lt;=$J$3-0.5*$J$4,"Silber",IF(männlich_Datenerf.!G60&lt;=$J$3+0.5*$J$4,"Bronze",IF(männlich_Datenerf.!G60&lt;=$J$3+1.5*$J$4,"4. Platz","5. Platz")))))</f>
        <v/>
      </c>
      <c r="L56" s="48" t="str">
        <f>IF(OR(männlich_Datenerf.!H60="",$L$4=""),"",IF(ROUND(100+10*((männlich_Datenerf.!H60-$L$3)/$L$4),0)&lt;0,0,ROUND(100+10*((männlich_Datenerf.!H60-$L$3)/$L$4),0)))</f>
        <v/>
      </c>
      <c r="M56" s="56" t="str">
        <f>IF(L56="","",IF(männlich_Datenerf.!H60&gt;=$L$3+1.5*$L$4,"Gold",IF(männlich_Datenerf.!H60&gt;=$L$3+0.5*$L$4,"Silber",IF(männlich_Datenerf.!H60&gt;=$L$3-0.5*$L$4,"Bronze",IF(männlich_Datenerf.!H60&gt;=$L$3-1.5*$L$4,"4. Platz","5. Platz")))))</f>
        <v/>
      </c>
      <c r="N56" s="48" t="str">
        <f>IF(OR(männlich_Datenerf.!I60="",$N$4=""),"",IF(ROUND(100+10*((männlich_Datenerf.!I60-$N$3)/$N$4),0)&lt;0,0,ROUND(100+10*((männlich_Datenerf.!I60-$N$3)/$N$4),0)))</f>
        <v/>
      </c>
      <c r="O56" s="56" t="str">
        <f>IF(N56="","",IF(männlich_Datenerf.!I60&gt;=$N$3+1.5*$N$4,"Gold",IF(männlich_Datenerf.!I60&gt;=$N$3+0.5*$N$4,"Silber",IF(männlich_Datenerf.!I60&gt;=$N$3-0.5*$N$4,"Bronze",IF(männlich_Datenerf.!I60&gt;=$N$3-1.5*$N$4,"4. Platz","5. Platz")))))</f>
        <v/>
      </c>
      <c r="P56" s="49" t="str">
        <f t="shared" si="2"/>
        <v/>
      </c>
      <c r="Q56" s="99" t="str">
        <f>Datenquelle!AC51</f>
        <v/>
      </c>
    </row>
    <row r="57" spans="1:17" x14ac:dyDescent="0.2">
      <c r="A57" s="8">
        <f t="shared" si="1"/>
        <v>51</v>
      </c>
      <c r="B57" s="133" t="str">
        <f>IF(männlich_Datenerf.!B61="","",männlich_Datenerf.!B61)</f>
        <v/>
      </c>
      <c r="C57" s="134" t="str">
        <f>IF(männlich_Datenerf.!C61="","",männlich_Datenerf.!C61)</f>
        <v/>
      </c>
      <c r="D57" s="50" t="str">
        <f>IF(OR(männlich_Datenerf.!D61="",$D$4=""),"",IF(ROUND(100-10*((männlich_Datenerf.!D61-männlich_Ausw.!$D$3)/männlich_Ausw.!$D$4),0)&lt;0,0,ROUND(100-10*((männlich_Datenerf.!D61-männlich_Ausw.!$D$3)/männlich_Ausw.!$D$4),0)))</f>
        <v/>
      </c>
      <c r="E57" s="57" t="str">
        <f>IF(D57="","",IF(männlich_Datenerf.!D61&lt;=$D$3-1.5*$D$4,"Gold",IF(männlich_Datenerf.!D61&lt;=$D$3-0.5*$D$4,"Silber",IF(männlich_Datenerf.!D61&lt;=$D$3+0.5*$D$4,"Bronze",IF(männlich_Datenerf.!D61&lt;=$D$3+1.5*$D$4,"4. Platz","5. Platz")))))</f>
        <v/>
      </c>
      <c r="F57" s="50" t="str">
        <f>IF(OR(männlich_Datenerf.!E61="",männlich_Ausw.!$F$4=""),"",IF(ROUND(100+10*((männlich_Datenerf.!E61-männlich_Ausw.!$F$3)/männlich_Ausw.!$F$4),0)&lt;0,0,ROUND(100+10*((männlich_Datenerf.!E61-männlich_Ausw.!$F$3)/männlich_Ausw.!$F$4),0)))</f>
        <v/>
      </c>
      <c r="G57" s="57" t="str">
        <f>IF(F57="","",IF(männlich_Datenerf.!E61&gt;=$F$3+1.5*$F$4,"Gold",IF(männlich_Datenerf.!E61&gt;=$F$3+0.5*$F$4,"Silber",IF(männlich_Datenerf.!E61&gt;=$F$3-0.5*$F$4,"Bronze",IF(männlich_Datenerf.!E61&gt;=$F$3-1.5*$F$4,"4. Platz","5. Platz")))))</f>
        <v/>
      </c>
      <c r="H57" s="50" t="str">
        <f>IF(OR(männlich_Datenerf.!F61="",$H$4=""),"",IF(ROUND(100+10*((männlich_Datenerf.!F61-$H$3)/$H$4),0)&lt;0,0,ROUND(100+10*((männlich_Datenerf.!F61-$H$3)/$H$4),0)))</f>
        <v/>
      </c>
      <c r="I57" s="57" t="str">
        <f>IF(H57="","",IF(männlich_Datenerf.!F61&gt;=$H$3+1.5*$H$4,"Gold",IF(männlich_Datenerf.!F61&gt;=$H$3+0.5*$H$4,"Silber",IF(männlich_Datenerf.!F61&gt;=$H$3-0.5*$H$4,"Bronze",IF(männlich_Datenerf.!F61&gt;=$H$3-1.5*$H$4,"4. Platz","5. Platz")))))</f>
        <v/>
      </c>
      <c r="J57" s="50" t="str">
        <f>IF(OR(männlich_Datenerf.!G61="",$J$4=""),"",IF(ROUND(100-10*((männlich_Datenerf.!G61-$J$3)/$J$4),0)&lt;0,0,ROUND(100-10*((männlich_Datenerf.!G61-$J$3)/$J$4),0)))</f>
        <v/>
      </c>
      <c r="K57" s="57" t="str">
        <f>IF(J57="","",IF(männlich_Datenerf.!G61&lt;=$J$3-1.5*$J$4,"Gold",IF(männlich_Datenerf.!G61&lt;=$J$3-0.5*$J$4,"Silber",IF(männlich_Datenerf.!G61&lt;=$J$3+0.5*$J$4,"Bronze",IF(männlich_Datenerf.!G61&lt;=$J$3+1.5*$J$4,"4. Platz","5. Platz")))))</f>
        <v/>
      </c>
      <c r="L57" s="50" t="str">
        <f>IF(OR(männlich_Datenerf.!H61="",$L$4=""),"",IF(ROUND(100+10*((männlich_Datenerf.!H61-$L$3)/$L$4),0)&lt;0,0,ROUND(100+10*((männlich_Datenerf.!H61-$L$3)/$L$4),0)))</f>
        <v/>
      </c>
      <c r="M57" s="57" t="str">
        <f>IF(L57="","",IF(männlich_Datenerf.!H61&gt;=$L$3+1.5*$L$4,"Gold",IF(männlich_Datenerf.!H61&gt;=$L$3+0.5*$L$4,"Silber",IF(männlich_Datenerf.!H61&gt;=$L$3-0.5*$L$4,"Bronze",IF(männlich_Datenerf.!H61&gt;=$L$3-1.5*$L$4,"4. Platz","5. Platz")))))</f>
        <v/>
      </c>
      <c r="N57" s="50" t="str">
        <f>IF(OR(männlich_Datenerf.!I61="",$N$4=""),"",IF(ROUND(100+10*((männlich_Datenerf.!I61-$N$3)/$N$4),0)&lt;0,0,ROUND(100+10*((männlich_Datenerf.!I61-$N$3)/$N$4),0)))</f>
        <v/>
      </c>
      <c r="O57" s="57" t="str">
        <f>IF(N57="","",IF(männlich_Datenerf.!I61&gt;=$N$3+1.5*$N$4,"Gold",IF(männlich_Datenerf.!I61&gt;=$N$3+0.5*$N$4,"Silber",IF(männlich_Datenerf.!I61&gt;=$N$3-0.5*$N$4,"Bronze",IF(männlich_Datenerf.!I61&gt;=$N$3-1.5*$N$4,"4. Platz","5. Platz")))))</f>
        <v/>
      </c>
      <c r="P57" s="51" t="str">
        <f t="shared" si="2"/>
        <v/>
      </c>
      <c r="Q57" s="28" t="str">
        <f>Datenquelle!AC52</f>
        <v/>
      </c>
    </row>
    <row r="58" spans="1:17" x14ac:dyDescent="0.2">
      <c r="A58" s="6">
        <f t="shared" si="1"/>
        <v>52</v>
      </c>
      <c r="B58" s="129" t="str">
        <f>IF(männlich_Datenerf.!B62="","",männlich_Datenerf.!B62)</f>
        <v/>
      </c>
      <c r="C58" s="130" t="str">
        <f>IF(männlich_Datenerf.!C62="","",männlich_Datenerf.!C62)</f>
        <v/>
      </c>
      <c r="D58" s="50" t="str">
        <f>IF(OR(männlich_Datenerf.!D62="",$D$4=""),"",IF(ROUND(100-10*((männlich_Datenerf.!D62-männlich_Ausw.!$D$3)/männlich_Ausw.!$D$4),0)&lt;0,0,ROUND(100-10*((männlich_Datenerf.!D62-männlich_Ausw.!$D$3)/männlich_Ausw.!$D$4),0)))</f>
        <v/>
      </c>
      <c r="E58" s="55" t="str">
        <f>IF(D58="","",IF(männlich_Datenerf.!D62&lt;=$D$3-1.5*$D$4,"Gold",IF(männlich_Datenerf.!D62&lt;=$D$3-0.5*$D$4,"Silber",IF(männlich_Datenerf.!D62&lt;=$D$3+0.5*$D$4,"Bronze",IF(männlich_Datenerf.!D62&lt;=$D$3+1.5*$D$4,"4. Platz","5. Platz")))))</f>
        <v/>
      </c>
      <c r="F58" s="46" t="str">
        <f>IF(OR(männlich_Datenerf.!E62="",männlich_Ausw.!$F$4=""),"",IF(ROUND(100+10*((männlich_Datenerf.!E62-männlich_Ausw.!$F$3)/männlich_Ausw.!$F$4),0)&lt;0,0,ROUND(100+10*((männlich_Datenerf.!E62-männlich_Ausw.!$F$3)/männlich_Ausw.!$F$4),0)))</f>
        <v/>
      </c>
      <c r="G58" s="55" t="str">
        <f>IF(F58="","",IF(männlich_Datenerf.!E62&gt;=$F$3+1.5*$F$4,"Gold",IF(männlich_Datenerf.!E62&gt;=$F$3+0.5*$F$4,"Silber",IF(männlich_Datenerf.!E62&gt;=$F$3-0.5*$F$4,"Bronze",IF(männlich_Datenerf.!E62&gt;=$F$3-1.5*$F$4,"4. Platz","5. Platz")))))</f>
        <v/>
      </c>
      <c r="H58" s="46" t="str">
        <f>IF(OR(männlich_Datenerf.!F62="",$H$4=""),"",IF(ROUND(100+10*((männlich_Datenerf.!F62-$H$3)/$H$4),0)&lt;0,0,ROUND(100+10*((männlich_Datenerf.!F62-$H$3)/$H$4),0)))</f>
        <v/>
      </c>
      <c r="I58" s="55" t="str">
        <f>IF(H58="","",IF(männlich_Datenerf.!F62&gt;=$H$3+1.5*$H$4,"Gold",IF(männlich_Datenerf.!F62&gt;=$H$3+0.5*$H$4,"Silber",IF(männlich_Datenerf.!F62&gt;=$H$3-0.5*$H$4,"Bronze",IF(männlich_Datenerf.!F62&gt;=$H$3-1.5*$H$4,"4. Platz","5. Platz")))))</f>
        <v/>
      </c>
      <c r="J58" s="46" t="str">
        <f>IF(OR(männlich_Datenerf.!G62="",$J$4=""),"",IF(ROUND(100-10*((männlich_Datenerf.!G62-$J$3)/$J$4),0)&lt;0,0,ROUND(100-10*((männlich_Datenerf.!G62-$J$3)/$J$4),0)))</f>
        <v/>
      </c>
      <c r="K58" s="55" t="str">
        <f>IF(J58="","",IF(männlich_Datenerf.!G62&lt;=$J$3-1.5*$J$4,"Gold",IF(männlich_Datenerf.!G62&lt;=$J$3-0.5*$J$4,"Silber",IF(männlich_Datenerf.!G62&lt;=$J$3+0.5*$J$4,"Bronze",IF(männlich_Datenerf.!G62&lt;=$J$3+1.5*$J$4,"4. Platz","5. Platz")))))</f>
        <v/>
      </c>
      <c r="L58" s="46" t="str">
        <f>IF(OR(männlich_Datenerf.!H62="",$L$4=""),"",IF(ROUND(100+10*((männlich_Datenerf.!H62-$L$3)/$L$4),0)&lt;0,0,ROUND(100+10*((männlich_Datenerf.!H62-$L$3)/$L$4),0)))</f>
        <v/>
      </c>
      <c r="M58" s="55" t="str">
        <f>IF(L58="","",IF(männlich_Datenerf.!H62&gt;=$L$3+1.5*$L$4,"Gold",IF(männlich_Datenerf.!H62&gt;=$L$3+0.5*$L$4,"Silber",IF(männlich_Datenerf.!H62&gt;=$L$3-0.5*$L$4,"Bronze",IF(männlich_Datenerf.!H62&gt;=$L$3-1.5*$L$4,"4. Platz","5. Platz")))))</f>
        <v/>
      </c>
      <c r="N58" s="46" t="str">
        <f>IF(OR(männlich_Datenerf.!I62="",$N$4=""),"",IF(ROUND(100+10*((männlich_Datenerf.!I62-$N$3)/$N$4),0)&lt;0,0,ROUND(100+10*((männlich_Datenerf.!I62-$N$3)/$N$4),0)))</f>
        <v/>
      </c>
      <c r="O58" s="55" t="str">
        <f>IF(N58="","",IF(männlich_Datenerf.!I62&gt;=$N$3+1.5*$N$4,"Gold",IF(männlich_Datenerf.!I62&gt;=$N$3+0.5*$N$4,"Silber",IF(männlich_Datenerf.!I62&gt;=$N$3-0.5*$N$4,"Bronze",IF(männlich_Datenerf.!I62&gt;=$N$3-1.5*$N$4,"4. Platz","5. Platz")))))</f>
        <v/>
      </c>
      <c r="P58" s="47" t="str">
        <f t="shared" si="2"/>
        <v/>
      </c>
      <c r="Q58" s="28" t="str">
        <f>Datenquelle!AC53</f>
        <v/>
      </c>
    </row>
    <row r="59" spans="1:17" x14ac:dyDescent="0.2">
      <c r="A59" s="6">
        <f t="shared" si="1"/>
        <v>53</v>
      </c>
      <c r="B59" s="129" t="str">
        <f>IF(männlich_Datenerf.!B63="","",männlich_Datenerf.!B63)</f>
        <v/>
      </c>
      <c r="C59" s="130" t="str">
        <f>IF(männlich_Datenerf.!C63="","",männlich_Datenerf.!C63)</f>
        <v/>
      </c>
      <c r="D59" s="50" t="str">
        <f>IF(OR(männlich_Datenerf.!D63="",$D$4=""),"",IF(ROUND(100-10*((männlich_Datenerf.!D63-männlich_Ausw.!$D$3)/männlich_Ausw.!$D$4),0)&lt;0,0,ROUND(100-10*((männlich_Datenerf.!D63-männlich_Ausw.!$D$3)/männlich_Ausw.!$D$4),0)))</f>
        <v/>
      </c>
      <c r="E59" s="55" t="str">
        <f>IF(D59="","",IF(männlich_Datenerf.!D63&lt;=$D$3-1.5*$D$4,"Gold",IF(männlich_Datenerf.!D63&lt;=$D$3-0.5*$D$4,"Silber",IF(männlich_Datenerf.!D63&lt;=$D$3+0.5*$D$4,"Bronze",IF(männlich_Datenerf.!D63&lt;=$D$3+1.5*$D$4,"4. Platz","5. Platz")))))</f>
        <v/>
      </c>
      <c r="F59" s="46" t="str">
        <f>IF(OR(männlich_Datenerf.!E63="",männlich_Ausw.!$F$4=""),"",IF(ROUND(100+10*((männlich_Datenerf.!E63-männlich_Ausw.!$F$3)/männlich_Ausw.!$F$4),0)&lt;0,0,ROUND(100+10*((männlich_Datenerf.!E63-männlich_Ausw.!$F$3)/männlich_Ausw.!$F$4),0)))</f>
        <v/>
      </c>
      <c r="G59" s="55" t="str">
        <f>IF(F59="","",IF(männlich_Datenerf.!E63&gt;=$F$3+1.5*$F$4,"Gold",IF(männlich_Datenerf.!E63&gt;=$F$3+0.5*$F$4,"Silber",IF(männlich_Datenerf.!E63&gt;=$F$3-0.5*$F$4,"Bronze",IF(männlich_Datenerf.!E63&gt;=$F$3-1.5*$F$4,"4. Platz","5. Platz")))))</f>
        <v/>
      </c>
      <c r="H59" s="46" t="str">
        <f>IF(OR(männlich_Datenerf.!F63="",$H$4=""),"",IF(ROUND(100+10*((männlich_Datenerf.!F63-$H$3)/$H$4),0)&lt;0,0,ROUND(100+10*((männlich_Datenerf.!F63-$H$3)/$H$4),0)))</f>
        <v/>
      </c>
      <c r="I59" s="55" t="str">
        <f>IF(H59="","",IF(männlich_Datenerf.!F63&gt;=$H$3+1.5*$H$4,"Gold",IF(männlich_Datenerf.!F63&gt;=$H$3+0.5*$H$4,"Silber",IF(männlich_Datenerf.!F63&gt;=$H$3-0.5*$H$4,"Bronze",IF(männlich_Datenerf.!F63&gt;=$H$3-1.5*$H$4,"4. Platz","5. Platz")))))</f>
        <v/>
      </c>
      <c r="J59" s="46" t="str">
        <f>IF(OR(männlich_Datenerf.!G63="",$J$4=""),"",IF(ROUND(100-10*((männlich_Datenerf.!G63-$J$3)/$J$4),0)&lt;0,0,ROUND(100-10*((männlich_Datenerf.!G63-$J$3)/$J$4),0)))</f>
        <v/>
      </c>
      <c r="K59" s="55" t="str">
        <f>IF(J59="","",IF(männlich_Datenerf.!G63&lt;=$J$3-1.5*$J$4,"Gold",IF(männlich_Datenerf.!G63&lt;=$J$3-0.5*$J$4,"Silber",IF(männlich_Datenerf.!G63&lt;=$J$3+0.5*$J$4,"Bronze",IF(männlich_Datenerf.!G63&lt;=$J$3+1.5*$J$4,"4. Platz","5. Platz")))))</f>
        <v/>
      </c>
      <c r="L59" s="46" t="str">
        <f>IF(OR(männlich_Datenerf.!H63="",$L$4=""),"",IF(ROUND(100+10*((männlich_Datenerf.!H63-$L$3)/$L$4),0)&lt;0,0,ROUND(100+10*((männlich_Datenerf.!H63-$L$3)/$L$4),0)))</f>
        <v/>
      </c>
      <c r="M59" s="55" t="str">
        <f>IF(L59="","",IF(männlich_Datenerf.!H63&gt;=$L$3+1.5*$L$4,"Gold",IF(männlich_Datenerf.!H63&gt;=$L$3+0.5*$L$4,"Silber",IF(männlich_Datenerf.!H63&gt;=$L$3-0.5*$L$4,"Bronze",IF(männlich_Datenerf.!H63&gt;=$L$3-1.5*$L$4,"4. Platz","5. Platz")))))</f>
        <v/>
      </c>
      <c r="N59" s="46" t="str">
        <f>IF(OR(männlich_Datenerf.!I63="",$N$4=""),"",IF(ROUND(100+10*((männlich_Datenerf.!I63-$N$3)/$N$4),0)&lt;0,0,ROUND(100+10*((männlich_Datenerf.!I63-$N$3)/$N$4),0)))</f>
        <v/>
      </c>
      <c r="O59" s="55" t="str">
        <f>IF(N59="","",IF(männlich_Datenerf.!I63&gt;=$N$3+1.5*$N$4,"Gold",IF(männlich_Datenerf.!I63&gt;=$N$3+0.5*$N$4,"Silber",IF(männlich_Datenerf.!I63&gt;=$N$3-0.5*$N$4,"Bronze",IF(männlich_Datenerf.!I63&gt;=$N$3-1.5*$N$4,"4. Platz","5. Platz")))))</f>
        <v/>
      </c>
      <c r="P59" s="47" t="str">
        <f t="shared" si="2"/>
        <v/>
      </c>
      <c r="Q59" s="28" t="str">
        <f>Datenquelle!AC54</f>
        <v/>
      </c>
    </row>
    <row r="60" spans="1:17" x14ac:dyDescent="0.2">
      <c r="A60" s="6">
        <f t="shared" si="1"/>
        <v>54</v>
      </c>
      <c r="B60" s="129" t="str">
        <f>IF(männlich_Datenerf.!B64="","",männlich_Datenerf.!B64)</f>
        <v/>
      </c>
      <c r="C60" s="130" t="str">
        <f>IF(männlich_Datenerf.!C64="","",männlich_Datenerf.!C64)</f>
        <v/>
      </c>
      <c r="D60" s="50" t="str">
        <f>IF(OR(männlich_Datenerf.!D64="",$D$4=""),"",IF(ROUND(100-10*((männlich_Datenerf.!D64-männlich_Ausw.!$D$3)/männlich_Ausw.!$D$4),0)&lt;0,0,ROUND(100-10*((männlich_Datenerf.!D64-männlich_Ausw.!$D$3)/männlich_Ausw.!$D$4),0)))</f>
        <v/>
      </c>
      <c r="E60" s="55" t="str">
        <f>IF(D60="","",IF(männlich_Datenerf.!D64&lt;=$D$3-1.5*$D$4,"Gold",IF(männlich_Datenerf.!D64&lt;=$D$3-0.5*$D$4,"Silber",IF(männlich_Datenerf.!D64&lt;=$D$3+0.5*$D$4,"Bronze",IF(männlich_Datenerf.!D64&lt;=$D$3+1.5*$D$4,"4. Platz","5. Platz")))))</f>
        <v/>
      </c>
      <c r="F60" s="46" t="str">
        <f>IF(OR(männlich_Datenerf.!E64="",männlich_Ausw.!$F$4=""),"",IF(ROUND(100+10*((männlich_Datenerf.!E64-männlich_Ausw.!$F$3)/männlich_Ausw.!$F$4),0)&lt;0,0,ROUND(100+10*((männlich_Datenerf.!E64-männlich_Ausw.!$F$3)/männlich_Ausw.!$F$4),0)))</f>
        <v/>
      </c>
      <c r="G60" s="55" t="str">
        <f>IF(F60="","",IF(männlich_Datenerf.!E64&gt;=$F$3+1.5*$F$4,"Gold",IF(männlich_Datenerf.!E64&gt;=$F$3+0.5*$F$4,"Silber",IF(männlich_Datenerf.!E64&gt;=$F$3-0.5*$F$4,"Bronze",IF(männlich_Datenerf.!E64&gt;=$F$3-1.5*$F$4,"4. Platz","5. Platz")))))</f>
        <v/>
      </c>
      <c r="H60" s="46" t="str">
        <f>IF(OR(männlich_Datenerf.!F64="",$H$4=""),"",IF(ROUND(100+10*((männlich_Datenerf.!F64-$H$3)/$H$4),0)&lt;0,0,ROUND(100+10*((männlich_Datenerf.!F64-$H$3)/$H$4),0)))</f>
        <v/>
      </c>
      <c r="I60" s="55" t="str">
        <f>IF(H60="","",IF(männlich_Datenerf.!F64&gt;=$H$3+1.5*$H$4,"Gold",IF(männlich_Datenerf.!F64&gt;=$H$3+0.5*$H$4,"Silber",IF(männlich_Datenerf.!F64&gt;=$H$3-0.5*$H$4,"Bronze",IF(männlich_Datenerf.!F64&gt;=$H$3-1.5*$H$4,"4. Platz","5. Platz")))))</f>
        <v/>
      </c>
      <c r="J60" s="46" t="str">
        <f>IF(OR(männlich_Datenerf.!G64="",$J$4=""),"",IF(ROUND(100-10*((männlich_Datenerf.!G64-$J$3)/$J$4),0)&lt;0,0,ROUND(100-10*((männlich_Datenerf.!G64-$J$3)/$J$4),0)))</f>
        <v/>
      </c>
      <c r="K60" s="55" t="str">
        <f>IF(J60="","",IF(männlich_Datenerf.!G64&lt;=$J$3-1.5*$J$4,"Gold",IF(männlich_Datenerf.!G64&lt;=$J$3-0.5*$J$4,"Silber",IF(männlich_Datenerf.!G64&lt;=$J$3+0.5*$J$4,"Bronze",IF(männlich_Datenerf.!G64&lt;=$J$3+1.5*$J$4,"4. Platz","5. Platz")))))</f>
        <v/>
      </c>
      <c r="L60" s="46" t="str">
        <f>IF(OR(männlich_Datenerf.!H64="",$L$4=""),"",IF(ROUND(100+10*((männlich_Datenerf.!H64-$L$3)/$L$4),0)&lt;0,0,ROUND(100+10*((männlich_Datenerf.!H64-$L$3)/$L$4),0)))</f>
        <v/>
      </c>
      <c r="M60" s="55" t="str">
        <f>IF(L60="","",IF(männlich_Datenerf.!H64&gt;=$L$3+1.5*$L$4,"Gold",IF(männlich_Datenerf.!H64&gt;=$L$3+0.5*$L$4,"Silber",IF(männlich_Datenerf.!H64&gt;=$L$3-0.5*$L$4,"Bronze",IF(männlich_Datenerf.!H64&gt;=$L$3-1.5*$L$4,"4. Platz","5. Platz")))))</f>
        <v/>
      </c>
      <c r="N60" s="46" t="str">
        <f>IF(OR(männlich_Datenerf.!I64="",$N$4=""),"",IF(ROUND(100+10*((männlich_Datenerf.!I64-$N$3)/$N$4),0)&lt;0,0,ROUND(100+10*((männlich_Datenerf.!I64-$N$3)/$N$4),0)))</f>
        <v/>
      </c>
      <c r="O60" s="55" t="str">
        <f>IF(N60="","",IF(männlich_Datenerf.!I64&gt;=$N$3+1.5*$N$4,"Gold",IF(männlich_Datenerf.!I64&gt;=$N$3+0.5*$N$4,"Silber",IF(männlich_Datenerf.!I64&gt;=$N$3-0.5*$N$4,"Bronze",IF(männlich_Datenerf.!I64&gt;=$N$3-1.5*$N$4,"4. Platz","5. Platz")))))</f>
        <v/>
      </c>
      <c r="P60" s="47" t="str">
        <f t="shared" si="2"/>
        <v/>
      </c>
      <c r="Q60" s="28" t="str">
        <f>Datenquelle!AC55</f>
        <v/>
      </c>
    </row>
    <row r="61" spans="1:17" ht="13.5" thickBot="1" x14ac:dyDescent="0.25">
      <c r="A61" s="7">
        <f t="shared" si="1"/>
        <v>55</v>
      </c>
      <c r="B61" s="131" t="str">
        <f>IF(männlich_Datenerf.!B65="","",männlich_Datenerf.!B65)</f>
        <v/>
      </c>
      <c r="C61" s="132" t="str">
        <f>IF(männlich_Datenerf.!C65="","",männlich_Datenerf.!C65)</f>
        <v/>
      </c>
      <c r="D61" s="48" t="str">
        <f>IF(OR(männlich_Datenerf.!D65="",$D$4=""),"",IF(ROUND(100-10*((männlich_Datenerf.!D65-männlich_Ausw.!$D$3)/männlich_Ausw.!$D$4),0)&lt;0,0,ROUND(100-10*((männlich_Datenerf.!D65-männlich_Ausw.!$D$3)/männlich_Ausw.!$D$4),0)))</f>
        <v/>
      </c>
      <c r="E61" s="56" t="str">
        <f>IF(D61="","",IF(männlich_Datenerf.!D65&lt;=$D$3-1.5*$D$4,"Gold",IF(männlich_Datenerf.!D65&lt;=$D$3-0.5*$D$4,"Silber",IF(männlich_Datenerf.!D65&lt;=$D$3+0.5*$D$4,"Bronze",IF(männlich_Datenerf.!D65&lt;=$D$3+1.5*$D$4,"4. Platz","5. Platz")))))</f>
        <v/>
      </c>
      <c r="F61" s="48" t="str">
        <f>IF(OR(männlich_Datenerf.!E65="",männlich_Ausw.!$F$4=""),"",IF(ROUND(100+10*((männlich_Datenerf.!E65-männlich_Ausw.!$F$3)/männlich_Ausw.!$F$4),0)&lt;0,0,ROUND(100+10*((männlich_Datenerf.!E65-männlich_Ausw.!$F$3)/männlich_Ausw.!$F$4),0)))</f>
        <v/>
      </c>
      <c r="G61" s="56" t="str">
        <f>IF(F61="","",IF(männlich_Datenerf.!E65&gt;=$F$3+1.5*$F$4,"Gold",IF(männlich_Datenerf.!E65&gt;=$F$3+0.5*$F$4,"Silber",IF(männlich_Datenerf.!E65&gt;=$F$3-0.5*$F$4,"Bronze",IF(männlich_Datenerf.!E65&gt;=$F$3-1.5*$F$4,"4. Platz","5. Platz")))))</f>
        <v/>
      </c>
      <c r="H61" s="48" t="str">
        <f>IF(OR(männlich_Datenerf.!F65="",$H$4=""),"",IF(ROUND(100+10*((männlich_Datenerf.!F65-$H$3)/$H$4),0)&lt;0,0,ROUND(100+10*((männlich_Datenerf.!F65-$H$3)/$H$4),0)))</f>
        <v/>
      </c>
      <c r="I61" s="56" t="str">
        <f>IF(H61="","",IF(männlich_Datenerf.!F65&gt;=$H$3+1.5*$H$4,"Gold",IF(männlich_Datenerf.!F65&gt;=$H$3+0.5*$H$4,"Silber",IF(männlich_Datenerf.!F65&gt;=$H$3-0.5*$H$4,"Bronze",IF(männlich_Datenerf.!F65&gt;=$H$3-1.5*$H$4,"4. Platz","5. Platz")))))</f>
        <v/>
      </c>
      <c r="J61" s="48" t="str">
        <f>IF(OR(männlich_Datenerf.!G65="",$J$4=""),"",IF(ROUND(100-10*((männlich_Datenerf.!G65-$J$3)/$J$4),0)&lt;0,0,ROUND(100-10*((männlich_Datenerf.!G65-$J$3)/$J$4),0)))</f>
        <v/>
      </c>
      <c r="K61" s="56" t="str">
        <f>IF(J61="","",IF(männlich_Datenerf.!G65&lt;=$J$3-1.5*$J$4,"Gold",IF(männlich_Datenerf.!G65&lt;=$J$3-0.5*$J$4,"Silber",IF(männlich_Datenerf.!G65&lt;=$J$3+0.5*$J$4,"Bronze",IF(männlich_Datenerf.!G65&lt;=$J$3+1.5*$J$4,"4. Platz","5. Platz")))))</f>
        <v/>
      </c>
      <c r="L61" s="48" t="str">
        <f>IF(OR(männlich_Datenerf.!H65="",$L$4=""),"",IF(ROUND(100+10*((männlich_Datenerf.!H65-$L$3)/$L$4),0)&lt;0,0,ROUND(100+10*((männlich_Datenerf.!H65-$L$3)/$L$4),0)))</f>
        <v/>
      </c>
      <c r="M61" s="56" t="str">
        <f>IF(L61="","",IF(männlich_Datenerf.!H65&gt;=$L$3+1.5*$L$4,"Gold",IF(männlich_Datenerf.!H65&gt;=$L$3+0.5*$L$4,"Silber",IF(männlich_Datenerf.!H65&gt;=$L$3-0.5*$L$4,"Bronze",IF(männlich_Datenerf.!H65&gt;=$L$3-1.5*$L$4,"4. Platz","5. Platz")))))</f>
        <v/>
      </c>
      <c r="N61" s="48" t="str">
        <f>IF(OR(männlich_Datenerf.!I65="",$N$4=""),"",IF(ROUND(100+10*((männlich_Datenerf.!I65-$N$3)/$N$4),0)&lt;0,0,ROUND(100+10*((männlich_Datenerf.!I65-$N$3)/$N$4),0)))</f>
        <v/>
      </c>
      <c r="O61" s="56" t="str">
        <f>IF(N61="","",IF(männlich_Datenerf.!I65&gt;=$N$3+1.5*$N$4,"Gold",IF(männlich_Datenerf.!I65&gt;=$N$3+0.5*$N$4,"Silber",IF(männlich_Datenerf.!I65&gt;=$N$3-0.5*$N$4,"Bronze",IF(männlich_Datenerf.!I65&gt;=$N$3-1.5*$N$4,"4. Platz","5. Platz")))))</f>
        <v/>
      </c>
      <c r="P61" s="49" t="str">
        <f t="shared" si="2"/>
        <v/>
      </c>
      <c r="Q61" s="99" t="str">
        <f>Datenquelle!AC56</f>
        <v/>
      </c>
    </row>
    <row r="62" spans="1:17" x14ac:dyDescent="0.2">
      <c r="A62" s="8">
        <f t="shared" si="1"/>
        <v>56</v>
      </c>
      <c r="B62" s="133" t="str">
        <f>IF(männlich_Datenerf.!B66="","",männlich_Datenerf.!B66)</f>
        <v/>
      </c>
      <c r="C62" s="134" t="str">
        <f>IF(männlich_Datenerf.!C66="","",männlich_Datenerf.!C66)</f>
        <v/>
      </c>
      <c r="D62" s="50" t="str">
        <f>IF(OR(männlich_Datenerf.!D66="",$D$4=""),"",IF(ROUND(100-10*((männlich_Datenerf.!D66-männlich_Ausw.!$D$3)/männlich_Ausw.!$D$4),0)&lt;0,0,ROUND(100-10*((männlich_Datenerf.!D66-männlich_Ausw.!$D$3)/männlich_Ausw.!$D$4),0)))</f>
        <v/>
      </c>
      <c r="E62" s="57" t="str">
        <f>IF(D62="","",IF(männlich_Datenerf.!D66&lt;=$D$3-1.5*$D$4,"Gold",IF(männlich_Datenerf.!D66&lt;=$D$3-0.5*$D$4,"Silber",IF(männlich_Datenerf.!D66&lt;=$D$3+0.5*$D$4,"Bronze",IF(männlich_Datenerf.!D66&lt;=$D$3+1.5*$D$4,"4. Platz","5. Platz")))))</f>
        <v/>
      </c>
      <c r="F62" s="50" t="str">
        <f>IF(OR(männlich_Datenerf.!E66="",männlich_Ausw.!$F$4=""),"",IF(ROUND(100+10*((männlich_Datenerf.!E66-männlich_Ausw.!$F$3)/männlich_Ausw.!$F$4),0)&lt;0,0,ROUND(100+10*((männlich_Datenerf.!E66-männlich_Ausw.!$F$3)/männlich_Ausw.!$F$4),0)))</f>
        <v/>
      </c>
      <c r="G62" s="57" t="str">
        <f>IF(F62="","",IF(männlich_Datenerf.!E66&gt;=$F$3+1.5*$F$4,"Gold",IF(männlich_Datenerf.!E66&gt;=$F$3+0.5*$F$4,"Silber",IF(männlich_Datenerf.!E66&gt;=$F$3-0.5*$F$4,"Bronze",IF(männlich_Datenerf.!E66&gt;=$F$3-1.5*$F$4,"4. Platz","5. Platz")))))</f>
        <v/>
      </c>
      <c r="H62" s="50" t="str">
        <f>IF(OR(männlich_Datenerf.!F66="",$H$4=""),"",IF(ROUND(100+10*((männlich_Datenerf.!F66-$H$3)/$H$4),0)&lt;0,0,ROUND(100+10*((männlich_Datenerf.!F66-$H$3)/$H$4),0)))</f>
        <v/>
      </c>
      <c r="I62" s="57" t="str">
        <f>IF(H62="","",IF(männlich_Datenerf.!F66&gt;=$H$3+1.5*$H$4,"Gold",IF(männlich_Datenerf.!F66&gt;=$H$3+0.5*$H$4,"Silber",IF(männlich_Datenerf.!F66&gt;=$H$3-0.5*$H$4,"Bronze",IF(männlich_Datenerf.!F66&gt;=$H$3-1.5*$H$4,"4. Platz","5. Platz")))))</f>
        <v/>
      </c>
      <c r="J62" s="50" t="str">
        <f>IF(OR(männlich_Datenerf.!G66="",$J$4=""),"",IF(ROUND(100-10*((männlich_Datenerf.!G66-$J$3)/$J$4),0)&lt;0,0,ROUND(100-10*((männlich_Datenerf.!G66-$J$3)/$J$4),0)))</f>
        <v/>
      </c>
      <c r="K62" s="57" t="str">
        <f>IF(J62="","",IF(männlich_Datenerf.!G66&lt;=$J$3-1.5*$J$4,"Gold",IF(männlich_Datenerf.!G66&lt;=$J$3-0.5*$J$4,"Silber",IF(männlich_Datenerf.!G66&lt;=$J$3+0.5*$J$4,"Bronze",IF(männlich_Datenerf.!G66&lt;=$J$3+1.5*$J$4,"4. Platz","5. Platz")))))</f>
        <v/>
      </c>
      <c r="L62" s="50" t="str">
        <f>IF(OR(männlich_Datenerf.!H66="",$L$4=""),"",IF(ROUND(100+10*((männlich_Datenerf.!H66-$L$3)/$L$4),0)&lt;0,0,ROUND(100+10*((männlich_Datenerf.!H66-$L$3)/$L$4),0)))</f>
        <v/>
      </c>
      <c r="M62" s="57" t="str">
        <f>IF(L62="","",IF(männlich_Datenerf.!H66&gt;=$L$3+1.5*$L$4,"Gold",IF(männlich_Datenerf.!H66&gt;=$L$3+0.5*$L$4,"Silber",IF(männlich_Datenerf.!H66&gt;=$L$3-0.5*$L$4,"Bronze",IF(männlich_Datenerf.!H66&gt;=$L$3-1.5*$L$4,"4. Platz","5. Platz")))))</f>
        <v/>
      </c>
      <c r="N62" s="50" t="str">
        <f>IF(OR(männlich_Datenerf.!I66="",$N$4=""),"",IF(ROUND(100+10*((männlich_Datenerf.!I66-$N$3)/$N$4),0)&lt;0,0,ROUND(100+10*((männlich_Datenerf.!I66-$N$3)/$N$4),0)))</f>
        <v/>
      </c>
      <c r="O62" s="57" t="str">
        <f>IF(N62="","",IF(männlich_Datenerf.!I66&gt;=$N$3+1.5*$N$4,"Gold",IF(männlich_Datenerf.!I66&gt;=$N$3+0.5*$N$4,"Silber",IF(männlich_Datenerf.!I66&gt;=$N$3-0.5*$N$4,"Bronze",IF(männlich_Datenerf.!I66&gt;=$N$3-1.5*$N$4,"4. Platz","5. Platz")))))</f>
        <v/>
      </c>
      <c r="P62" s="51" t="str">
        <f t="shared" si="2"/>
        <v/>
      </c>
      <c r="Q62" s="28" t="str">
        <f>Datenquelle!AC57</f>
        <v/>
      </c>
    </row>
    <row r="63" spans="1:17" x14ac:dyDescent="0.2">
      <c r="A63" s="6">
        <f t="shared" si="1"/>
        <v>57</v>
      </c>
      <c r="B63" s="129" t="str">
        <f>IF(männlich_Datenerf.!B67="","",männlich_Datenerf.!B67)</f>
        <v/>
      </c>
      <c r="C63" s="130" t="str">
        <f>IF(männlich_Datenerf.!C67="","",männlich_Datenerf.!C67)</f>
        <v/>
      </c>
      <c r="D63" s="50" t="str">
        <f>IF(OR(männlich_Datenerf.!D67="",$D$4=""),"",IF(ROUND(100-10*((männlich_Datenerf.!D67-männlich_Ausw.!$D$3)/männlich_Ausw.!$D$4),0)&lt;0,0,ROUND(100-10*((männlich_Datenerf.!D67-männlich_Ausw.!$D$3)/männlich_Ausw.!$D$4),0)))</f>
        <v/>
      </c>
      <c r="E63" s="55" t="str">
        <f>IF(D63="","",IF(männlich_Datenerf.!D67&lt;=$D$3-1.5*$D$4,"Gold",IF(männlich_Datenerf.!D67&lt;=$D$3-0.5*$D$4,"Silber",IF(männlich_Datenerf.!D67&lt;=$D$3+0.5*$D$4,"Bronze",IF(männlich_Datenerf.!D67&lt;=$D$3+1.5*$D$4,"4. Platz","5. Platz")))))</f>
        <v/>
      </c>
      <c r="F63" s="46" t="str">
        <f>IF(OR(männlich_Datenerf.!E67="",männlich_Ausw.!$F$4=""),"",IF(ROUND(100+10*((männlich_Datenerf.!E67-männlich_Ausw.!$F$3)/männlich_Ausw.!$F$4),0)&lt;0,0,ROUND(100+10*((männlich_Datenerf.!E67-männlich_Ausw.!$F$3)/männlich_Ausw.!$F$4),0)))</f>
        <v/>
      </c>
      <c r="G63" s="55" t="str">
        <f>IF(F63="","",IF(männlich_Datenerf.!E67&gt;=$F$3+1.5*$F$4,"Gold",IF(männlich_Datenerf.!E67&gt;=$F$3+0.5*$F$4,"Silber",IF(männlich_Datenerf.!E67&gt;=$F$3-0.5*$F$4,"Bronze",IF(männlich_Datenerf.!E67&gt;=$F$3-1.5*$F$4,"4. Platz","5. Platz")))))</f>
        <v/>
      </c>
      <c r="H63" s="46" t="str">
        <f>IF(OR(männlich_Datenerf.!F67="",$H$4=""),"",IF(ROUND(100+10*((männlich_Datenerf.!F67-$H$3)/$H$4),0)&lt;0,0,ROUND(100+10*((männlich_Datenerf.!F67-$H$3)/$H$4),0)))</f>
        <v/>
      </c>
      <c r="I63" s="55" t="str">
        <f>IF(H63="","",IF(männlich_Datenerf.!F67&gt;=$H$3+1.5*$H$4,"Gold",IF(männlich_Datenerf.!F67&gt;=$H$3+0.5*$H$4,"Silber",IF(männlich_Datenerf.!F67&gt;=$H$3-0.5*$H$4,"Bronze",IF(männlich_Datenerf.!F67&gt;=$H$3-1.5*$H$4,"4. Platz","5. Platz")))))</f>
        <v/>
      </c>
      <c r="J63" s="46" t="str">
        <f>IF(OR(männlich_Datenerf.!G67="",$J$4=""),"",IF(ROUND(100-10*((männlich_Datenerf.!G67-$J$3)/$J$4),0)&lt;0,0,ROUND(100-10*((männlich_Datenerf.!G67-$J$3)/$J$4),0)))</f>
        <v/>
      </c>
      <c r="K63" s="55" t="str">
        <f>IF(J63="","",IF(männlich_Datenerf.!G67&lt;=$J$3-1.5*$J$4,"Gold",IF(männlich_Datenerf.!G67&lt;=$J$3-0.5*$J$4,"Silber",IF(männlich_Datenerf.!G67&lt;=$J$3+0.5*$J$4,"Bronze",IF(männlich_Datenerf.!G67&lt;=$J$3+1.5*$J$4,"4. Platz","5. Platz")))))</f>
        <v/>
      </c>
      <c r="L63" s="46" t="str">
        <f>IF(OR(männlich_Datenerf.!H67="",$L$4=""),"",IF(ROUND(100+10*((männlich_Datenerf.!H67-$L$3)/$L$4),0)&lt;0,0,ROUND(100+10*((männlich_Datenerf.!H67-$L$3)/$L$4),0)))</f>
        <v/>
      </c>
      <c r="M63" s="55" t="str">
        <f>IF(L63="","",IF(männlich_Datenerf.!H67&gt;=$L$3+1.5*$L$4,"Gold",IF(männlich_Datenerf.!H67&gt;=$L$3+0.5*$L$4,"Silber",IF(männlich_Datenerf.!H67&gt;=$L$3-0.5*$L$4,"Bronze",IF(männlich_Datenerf.!H67&gt;=$L$3-1.5*$L$4,"4. Platz","5. Platz")))))</f>
        <v/>
      </c>
      <c r="N63" s="46" t="str">
        <f>IF(OR(männlich_Datenerf.!I67="",$N$4=""),"",IF(ROUND(100+10*((männlich_Datenerf.!I67-$N$3)/$N$4),0)&lt;0,0,ROUND(100+10*((männlich_Datenerf.!I67-$N$3)/$N$4),0)))</f>
        <v/>
      </c>
      <c r="O63" s="55" t="str">
        <f>IF(N63="","",IF(männlich_Datenerf.!I67&gt;=$N$3+1.5*$N$4,"Gold",IF(männlich_Datenerf.!I67&gt;=$N$3+0.5*$N$4,"Silber",IF(männlich_Datenerf.!I67&gt;=$N$3-0.5*$N$4,"Bronze",IF(männlich_Datenerf.!I67&gt;=$N$3-1.5*$N$4,"4. Platz","5. Platz")))))</f>
        <v/>
      </c>
      <c r="P63" s="47" t="str">
        <f t="shared" si="2"/>
        <v/>
      </c>
      <c r="Q63" s="28" t="str">
        <f>Datenquelle!AC58</f>
        <v/>
      </c>
    </row>
    <row r="64" spans="1:17" x14ac:dyDescent="0.2">
      <c r="A64" s="6">
        <f t="shared" si="1"/>
        <v>58</v>
      </c>
      <c r="B64" s="129" t="str">
        <f>IF(männlich_Datenerf.!B68="","",männlich_Datenerf.!B68)</f>
        <v/>
      </c>
      <c r="C64" s="130" t="str">
        <f>IF(männlich_Datenerf.!C68="","",männlich_Datenerf.!C68)</f>
        <v/>
      </c>
      <c r="D64" s="50" t="str">
        <f>IF(OR(männlich_Datenerf.!D68="",$D$4=""),"",IF(ROUND(100-10*((männlich_Datenerf.!D68-männlich_Ausw.!$D$3)/männlich_Ausw.!$D$4),0)&lt;0,0,ROUND(100-10*((männlich_Datenerf.!D68-männlich_Ausw.!$D$3)/männlich_Ausw.!$D$4),0)))</f>
        <v/>
      </c>
      <c r="E64" s="55" t="str">
        <f>IF(D64="","",IF(männlich_Datenerf.!D68&lt;=$D$3-1.5*$D$4,"Gold",IF(männlich_Datenerf.!D68&lt;=$D$3-0.5*$D$4,"Silber",IF(männlich_Datenerf.!D68&lt;=$D$3+0.5*$D$4,"Bronze",IF(männlich_Datenerf.!D68&lt;=$D$3+1.5*$D$4,"4. Platz","5. Platz")))))</f>
        <v/>
      </c>
      <c r="F64" s="46" t="str">
        <f>IF(OR(männlich_Datenerf.!E68="",männlich_Ausw.!$F$4=""),"",IF(ROUND(100+10*((männlich_Datenerf.!E68-männlich_Ausw.!$F$3)/männlich_Ausw.!$F$4),0)&lt;0,0,ROUND(100+10*((männlich_Datenerf.!E68-männlich_Ausw.!$F$3)/männlich_Ausw.!$F$4),0)))</f>
        <v/>
      </c>
      <c r="G64" s="55" t="str">
        <f>IF(F64="","",IF(männlich_Datenerf.!E68&gt;=$F$3+1.5*$F$4,"Gold",IF(männlich_Datenerf.!E68&gt;=$F$3+0.5*$F$4,"Silber",IF(männlich_Datenerf.!E68&gt;=$F$3-0.5*$F$4,"Bronze",IF(männlich_Datenerf.!E68&gt;=$F$3-1.5*$F$4,"4. Platz","5. Platz")))))</f>
        <v/>
      </c>
      <c r="H64" s="46" t="str">
        <f>IF(OR(männlich_Datenerf.!F68="",$H$4=""),"",IF(ROUND(100+10*((männlich_Datenerf.!F68-$H$3)/$H$4),0)&lt;0,0,ROUND(100+10*((männlich_Datenerf.!F68-$H$3)/$H$4),0)))</f>
        <v/>
      </c>
      <c r="I64" s="55" t="str">
        <f>IF(H64="","",IF(männlich_Datenerf.!F68&gt;=$H$3+1.5*$H$4,"Gold",IF(männlich_Datenerf.!F68&gt;=$H$3+0.5*$H$4,"Silber",IF(männlich_Datenerf.!F68&gt;=$H$3-0.5*$H$4,"Bronze",IF(männlich_Datenerf.!F68&gt;=$H$3-1.5*$H$4,"4. Platz","5. Platz")))))</f>
        <v/>
      </c>
      <c r="J64" s="46" t="str">
        <f>IF(OR(männlich_Datenerf.!G68="",$J$4=""),"",IF(ROUND(100-10*((männlich_Datenerf.!G68-$J$3)/$J$4),0)&lt;0,0,ROUND(100-10*((männlich_Datenerf.!G68-$J$3)/$J$4),0)))</f>
        <v/>
      </c>
      <c r="K64" s="55" t="str">
        <f>IF(J64="","",IF(männlich_Datenerf.!G68&lt;=$J$3-1.5*$J$4,"Gold",IF(männlich_Datenerf.!G68&lt;=$J$3-0.5*$J$4,"Silber",IF(männlich_Datenerf.!G68&lt;=$J$3+0.5*$J$4,"Bronze",IF(männlich_Datenerf.!G68&lt;=$J$3+1.5*$J$4,"4. Platz","5. Platz")))))</f>
        <v/>
      </c>
      <c r="L64" s="46" t="str">
        <f>IF(OR(männlich_Datenerf.!H68="",$L$4=""),"",IF(ROUND(100+10*((männlich_Datenerf.!H68-$L$3)/$L$4),0)&lt;0,0,ROUND(100+10*((männlich_Datenerf.!H68-$L$3)/$L$4),0)))</f>
        <v/>
      </c>
      <c r="M64" s="55" t="str">
        <f>IF(L64="","",IF(männlich_Datenerf.!H68&gt;=$L$3+1.5*$L$4,"Gold",IF(männlich_Datenerf.!H68&gt;=$L$3+0.5*$L$4,"Silber",IF(männlich_Datenerf.!H68&gt;=$L$3-0.5*$L$4,"Bronze",IF(männlich_Datenerf.!H68&gt;=$L$3-1.5*$L$4,"4. Platz","5. Platz")))))</f>
        <v/>
      </c>
      <c r="N64" s="46" t="str">
        <f>IF(OR(männlich_Datenerf.!I68="",$N$4=""),"",IF(ROUND(100+10*((männlich_Datenerf.!I68-$N$3)/$N$4),0)&lt;0,0,ROUND(100+10*((männlich_Datenerf.!I68-$N$3)/$N$4),0)))</f>
        <v/>
      </c>
      <c r="O64" s="55" t="str">
        <f>IF(N64="","",IF(männlich_Datenerf.!I68&gt;=$N$3+1.5*$N$4,"Gold",IF(männlich_Datenerf.!I68&gt;=$N$3+0.5*$N$4,"Silber",IF(männlich_Datenerf.!I68&gt;=$N$3-0.5*$N$4,"Bronze",IF(männlich_Datenerf.!I68&gt;=$N$3-1.5*$N$4,"4. Platz","5. Platz")))))</f>
        <v/>
      </c>
      <c r="P64" s="47" t="str">
        <f t="shared" si="2"/>
        <v/>
      </c>
      <c r="Q64" s="28" t="str">
        <f>Datenquelle!AC59</f>
        <v/>
      </c>
    </row>
    <row r="65" spans="1:17" x14ac:dyDescent="0.2">
      <c r="A65" s="6">
        <f t="shared" si="1"/>
        <v>59</v>
      </c>
      <c r="B65" s="129" t="str">
        <f>IF(männlich_Datenerf.!B69="","",männlich_Datenerf.!B69)</f>
        <v/>
      </c>
      <c r="C65" s="130" t="str">
        <f>IF(männlich_Datenerf.!C69="","",männlich_Datenerf.!C69)</f>
        <v/>
      </c>
      <c r="D65" s="50" t="str">
        <f>IF(OR(männlich_Datenerf.!D69="",$D$4=""),"",IF(ROUND(100-10*((männlich_Datenerf.!D69-männlich_Ausw.!$D$3)/männlich_Ausw.!$D$4),0)&lt;0,0,ROUND(100-10*((männlich_Datenerf.!D69-männlich_Ausw.!$D$3)/männlich_Ausw.!$D$4),0)))</f>
        <v/>
      </c>
      <c r="E65" s="55" t="str">
        <f>IF(D65="","",IF(männlich_Datenerf.!D69&lt;=$D$3-1.5*$D$4,"Gold",IF(männlich_Datenerf.!D69&lt;=$D$3-0.5*$D$4,"Silber",IF(männlich_Datenerf.!D69&lt;=$D$3+0.5*$D$4,"Bronze",IF(männlich_Datenerf.!D69&lt;=$D$3+1.5*$D$4,"4. Platz","5. Platz")))))</f>
        <v/>
      </c>
      <c r="F65" s="46" t="str">
        <f>IF(OR(männlich_Datenerf.!E69="",männlich_Ausw.!$F$4=""),"",IF(ROUND(100+10*((männlich_Datenerf.!E69-männlich_Ausw.!$F$3)/männlich_Ausw.!$F$4),0)&lt;0,0,ROUND(100+10*((männlich_Datenerf.!E69-männlich_Ausw.!$F$3)/männlich_Ausw.!$F$4),0)))</f>
        <v/>
      </c>
      <c r="G65" s="55" t="str">
        <f>IF(F65="","",IF(männlich_Datenerf.!E69&gt;=$F$3+1.5*$F$4,"Gold",IF(männlich_Datenerf.!E69&gt;=$F$3+0.5*$F$4,"Silber",IF(männlich_Datenerf.!E69&gt;=$F$3-0.5*$F$4,"Bronze",IF(männlich_Datenerf.!E69&gt;=$F$3-1.5*$F$4,"4. Platz","5. Platz")))))</f>
        <v/>
      </c>
      <c r="H65" s="46" t="str">
        <f>IF(OR(männlich_Datenerf.!F69="",$H$4=""),"",IF(ROUND(100+10*((männlich_Datenerf.!F69-$H$3)/$H$4),0)&lt;0,0,ROUND(100+10*((männlich_Datenerf.!F69-$H$3)/$H$4),0)))</f>
        <v/>
      </c>
      <c r="I65" s="55" t="str">
        <f>IF(H65="","",IF(männlich_Datenerf.!F69&gt;=$H$3+1.5*$H$4,"Gold",IF(männlich_Datenerf.!F69&gt;=$H$3+0.5*$H$4,"Silber",IF(männlich_Datenerf.!F69&gt;=$H$3-0.5*$H$4,"Bronze",IF(männlich_Datenerf.!F69&gt;=$H$3-1.5*$H$4,"4. Platz","5. Platz")))))</f>
        <v/>
      </c>
      <c r="J65" s="46" t="str">
        <f>IF(OR(männlich_Datenerf.!G69="",$J$4=""),"",IF(ROUND(100-10*((männlich_Datenerf.!G69-$J$3)/$J$4),0)&lt;0,0,ROUND(100-10*((männlich_Datenerf.!G69-$J$3)/$J$4),0)))</f>
        <v/>
      </c>
      <c r="K65" s="55" t="str">
        <f>IF(J65="","",IF(männlich_Datenerf.!G69&lt;=$J$3-1.5*$J$4,"Gold",IF(männlich_Datenerf.!G69&lt;=$J$3-0.5*$J$4,"Silber",IF(männlich_Datenerf.!G69&lt;=$J$3+0.5*$J$4,"Bronze",IF(männlich_Datenerf.!G69&lt;=$J$3+1.5*$J$4,"4. Platz","5. Platz")))))</f>
        <v/>
      </c>
      <c r="L65" s="46" t="str">
        <f>IF(OR(männlich_Datenerf.!H69="",$L$4=""),"",IF(ROUND(100+10*((männlich_Datenerf.!H69-$L$3)/$L$4),0)&lt;0,0,ROUND(100+10*((männlich_Datenerf.!H69-$L$3)/$L$4),0)))</f>
        <v/>
      </c>
      <c r="M65" s="55" t="str">
        <f>IF(L65="","",IF(männlich_Datenerf.!H69&gt;=$L$3+1.5*$L$4,"Gold",IF(männlich_Datenerf.!H69&gt;=$L$3+0.5*$L$4,"Silber",IF(männlich_Datenerf.!H69&gt;=$L$3-0.5*$L$4,"Bronze",IF(männlich_Datenerf.!H69&gt;=$L$3-1.5*$L$4,"4. Platz","5. Platz")))))</f>
        <v/>
      </c>
      <c r="N65" s="46" t="str">
        <f>IF(OR(männlich_Datenerf.!I69="",$N$4=""),"",IF(ROUND(100+10*((männlich_Datenerf.!I69-$N$3)/$N$4),0)&lt;0,0,ROUND(100+10*((männlich_Datenerf.!I69-$N$3)/$N$4),0)))</f>
        <v/>
      </c>
      <c r="O65" s="55" t="str">
        <f>IF(N65="","",IF(männlich_Datenerf.!I69&gt;=$N$3+1.5*$N$4,"Gold",IF(männlich_Datenerf.!I69&gt;=$N$3+0.5*$N$4,"Silber",IF(männlich_Datenerf.!I69&gt;=$N$3-0.5*$N$4,"Bronze",IF(männlich_Datenerf.!I69&gt;=$N$3-1.5*$N$4,"4. Platz","5. Platz")))))</f>
        <v/>
      </c>
      <c r="P65" s="47" t="str">
        <f t="shared" si="2"/>
        <v/>
      </c>
      <c r="Q65" s="28" t="str">
        <f>Datenquelle!AC60</f>
        <v/>
      </c>
    </row>
    <row r="66" spans="1:17" ht="13.5" thickBot="1" x14ac:dyDescent="0.25">
      <c r="A66" s="7">
        <f t="shared" si="1"/>
        <v>60</v>
      </c>
      <c r="B66" s="131" t="str">
        <f>IF(männlich_Datenerf.!B70="","",männlich_Datenerf.!B70)</f>
        <v/>
      </c>
      <c r="C66" s="132" t="str">
        <f>IF(männlich_Datenerf.!C70="","",männlich_Datenerf.!C70)</f>
        <v/>
      </c>
      <c r="D66" s="48" t="str">
        <f>IF(OR(männlich_Datenerf.!D70="",$D$4=""),"",IF(ROUND(100-10*((männlich_Datenerf.!D70-männlich_Ausw.!$D$3)/männlich_Ausw.!$D$4),0)&lt;0,0,ROUND(100-10*((männlich_Datenerf.!D70-männlich_Ausw.!$D$3)/männlich_Ausw.!$D$4),0)))</f>
        <v/>
      </c>
      <c r="E66" s="56" t="str">
        <f>IF(D66="","",IF(männlich_Datenerf.!D70&lt;=$D$3-1.5*$D$4,"Gold",IF(männlich_Datenerf.!D70&lt;=$D$3-0.5*$D$4,"Silber",IF(männlich_Datenerf.!D70&lt;=$D$3+0.5*$D$4,"Bronze",IF(männlich_Datenerf.!D70&lt;=$D$3+1.5*$D$4,"4. Platz","5. Platz")))))</f>
        <v/>
      </c>
      <c r="F66" s="48" t="str">
        <f>IF(OR(männlich_Datenerf.!E70="",männlich_Ausw.!$F$4=""),"",IF(ROUND(100+10*((männlich_Datenerf.!E70-männlich_Ausw.!$F$3)/männlich_Ausw.!$F$4),0)&lt;0,0,ROUND(100+10*((männlich_Datenerf.!E70-männlich_Ausw.!$F$3)/männlich_Ausw.!$F$4),0)))</f>
        <v/>
      </c>
      <c r="G66" s="56" t="str">
        <f>IF(F66="","",IF(männlich_Datenerf.!E70&gt;=$F$3+1.5*$F$4,"Gold",IF(männlich_Datenerf.!E70&gt;=$F$3+0.5*$F$4,"Silber",IF(männlich_Datenerf.!E70&gt;=$F$3-0.5*$F$4,"Bronze",IF(männlich_Datenerf.!E70&gt;=$F$3-1.5*$F$4,"4. Platz","5. Platz")))))</f>
        <v/>
      </c>
      <c r="H66" s="48" t="str">
        <f>IF(OR(männlich_Datenerf.!F70="",$H$4=""),"",IF(ROUND(100+10*((männlich_Datenerf.!F70-$H$3)/$H$4),0)&lt;0,0,ROUND(100+10*((männlich_Datenerf.!F70-$H$3)/$H$4),0)))</f>
        <v/>
      </c>
      <c r="I66" s="56" t="str">
        <f>IF(H66="","",IF(männlich_Datenerf.!F70&gt;=$H$3+1.5*$H$4,"Gold",IF(männlich_Datenerf.!F70&gt;=$H$3+0.5*$H$4,"Silber",IF(männlich_Datenerf.!F70&gt;=$H$3-0.5*$H$4,"Bronze",IF(männlich_Datenerf.!F70&gt;=$H$3-1.5*$H$4,"4. Platz","5. Platz")))))</f>
        <v/>
      </c>
      <c r="J66" s="48" t="str">
        <f>IF(OR(männlich_Datenerf.!G70="",$J$4=""),"",IF(ROUND(100-10*((männlich_Datenerf.!G70-$J$3)/$J$4),0)&lt;0,0,ROUND(100-10*((männlich_Datenerf.!G70-$J$3)/$J$4),0)))</f>
        <v/>
      </c>
      <c r="K66" s="56" t="str">
        <f>IF(J66="","",IF(männlich_Datenerf.!G70&lt;=$J$3-1.5*$J$4,"Gold",IF(männlich_Datenerf.!G70&lt;=$J$3-0.5*$J$4,"Silber",IF(männlich_Datenerf.!G70&lt;=$J$3+0.5*$J$4,"Bronze",IF(männlich_Datenerf.!G70&lt;=$J$3+1.5*$J$4,"4. Platz","5. Platz")))))</f>
        <v/>
      </c>
      <c r="L66" s="48" t="str">
        <f>IF(OR(männlich_Datenerf.!H70="",$L$4=""),"",IF(ROUND(100+10*((männlich_Datenerf.!H70-$L$3)/$L$4),0)&lt;0,0,ROUND(100+10*((männlich_Datenerf.!H70-$L$3)/$L$4),0)))</f>
        <v/>
      </c>
      <c r="M66" s="56" t="str">
        <f>IF(L66="","",IF(männlich_Datenerf.!H70&gt;=$L$3+1.5*$L$4,"Gold",IF(männlich_Datenerf.!H70&gt;=$L$3+0.5*$L$4,"Silber",IF(männlich_Datenerf.!H70&gt;=$L$3-0.5*$L$4,"Bronze",IF(männlich_Datenerf.!H70&gt;=$L$3-1.5*$L$4,"4. Platz","5. Platz")))))</f>
        <v/>
      </c>
      <c r="N66" s="48" t="str">
        <f>IF(OR(männlich_Datenerf.!I70="",$N$4=""),"",IF(ROUND(100+10*((männlich_Datenerf.!I70-$N$3)/$N$4),0)&lt;0,0,ROUND(100+10*((männlich_Datenerf.!I70-$N$3)/$N$4),0)))</f>
        <v/>
      </c>
      <c r="O66" s="56" t="str">
        <f>IF(N66="","",IF(männlich_Datenerf.!I70&gt;=$N$3+1.5*$N$4,"Gold",IF(männlich_Datenerf.!I70&gt;=$N$3+0.5*$N$4,"Silber",IF(männlich_Datenerf.!I70&gt;=$N$3-0.5*$N$4,"Bronze",IF(männlich_Datenerf.!I70&gt;=$N$3-1.5*$N$4,"4. Platz","5. Platz")))))</f>
        <v/>
      </c>
      <c r="P66" s="49" t="str">
        <f t="shared" si="2"/>
        <v/>
      </c>
      <c r="Q66" s="99" t="str">
        <f>Datenquelle!AC61</f>
        <v/>
      </c>
    </row>
    <row r="67" spans="1:17" x14ac:dyDescent="0.2">
      <c r="A67" s="8">
        <f t="shared" si="1"/>
        <v>61</v>
      </c>
      <c r="B67" s="133" t="str">
        <f>IF(männlich_Datenerf.!B71="","",männlich_Datenerf.!B71)</f>
        <v/>
      </c>
      <c r="C67" s="134" t="str">
        <f>IF(männlich_Datenerf.!C71="","",männlich_Datenerf.!C71)</f>
        <v/>
      </c>
      <c r="D67" s="50" t="str">
        <f>IF(OR(männlich_Datenerf.!D71="",$D$4=""),"",IF(ROUND(100-10*((männlich_Datenerf.!D71-männlich_Ausw.!$D$3)/männlich_Ausw.!$D$4),0)&lt;0,0,ROUND(100-10*((männlich_Datenerf.!D71-männlich_Ausw.!$D$3)/männlich_Ausw.!$D$4),0)))</f>
        <v/>
      </c>
      <c r="E67" s="57" t="str">
        <f>IF(D67="","",IF(männlich_Datenerf.!D71&lt;=$D$3-1.5*$D$4,"Gold",IF(männlich_Datenerf.!D71&lt;=$D$3-0.5*$D$4,"Silber",IF(männlich_Datenerf.!D71&lt;=$D$3+0.5*$D$4,"Bronze",IF(männlich_Datenerf.!D71&lt;=$D$3+1.5*$D$4,"4. Platz","5. Platz")))))</f>
        <v/>
      </c>
      <c r="F67" s="50" t="str">
        <f>IF(OR(männlich_Datenerf.!E71="",männlich_Ausw.!$F$4=""),"",IF(ROUND(100+10*((männlich_Datenerf.!E71-männlich_Ausw.!$F$3)/männlich_Ausw.!$F$4),0)&lt;0,0,ROUND(100+10*((männlich_Datenerf.!E71-männlich_Ausw.!$F$3)/männlich_Ausw.!$F$4),0)))</f>
        <v/>
      </c>
      <c r="G67" s="57" t="str">
        <f>IF(F67="","",IF(männlich_Datenerf.!E71&gt;=$F$3+1.5*$F$4,"Gold",IF(männlich_Datenerf.!E71&gt;=$F$3+0.5*$F$4,"Silber",IF(männlich_Datenerf.!E71&gt;=$F$3-0.5*$F$4,"Bronze",IF(männlich_Datenerf.!E71&gt;=$F$3-1.5*$F$4,"4. Platz","5. Platz")))))</f>
        <v/>
      </c>
      <c r="H67" s="50" t="str">
        <f>IF(OR(männlich_Datenerf.!F71="",$H$4=""),"",IF(ROUND(100+10*((männlich_Datenerf.!F71-$H$3)/$H$4),0)&lt;0,0,ROUND(100+10*((männlich_Datenerf.!F71-$H$3)/$H$4),0)))</f>
        <v/>
      </c>
      <c r="I67" s="57" t="str">
        <f>IF(H67="","",IF(männlich_Datenerf.!F71&gt;=$H$3+1.5*$H$4,"Gold",IF(männlich_Datenerf.!F71&gt;=$H$3+0.5*$H$4,"Silber",IF(männlich_Datenerf.!F71&gt;=$H$3-0.5*$H$4,"Bronze",IF(männlich_Datenerf.!F71&gt;=$H$3-1.5*$H$4,"4. Platz","5. Platz")))))</f>
        <v/>
      </c>
      <c r="J67" s="50" t="str">
        <f>IF(OR(männlich_Datenerf.!G71="",$J$4=""),"",IF(ROUND(100-10*((männlich_Datenerf.!G71-$J$3)/$J$4),0)&lt;0,0,ROUND(100-10*((männlich_Datenerf.!G71-$J$3)/$J$4),0)))</f>
        <v/>
      </c>
      <c r="K67" s="57" t="str">
        <f>IF(J67="","",IF(männlich_Datenerf.!G71&lt;=$J$3-1.5*$J$4,"Gold",IF(männlich_Datenerf.!G71&lt;=$J$3-0.5*$J$4,"Silber",IF(männlich_Datenerf.!G71&lt;=$J$3+0.5*$J$4,"Bronze",IF(männlich_Datenerf.!G71&lt;=$J$3+1.5*$J$4,"4. Platz","5. Platz")))))</f>
        <v/>
      </c>
      <c r="L67" s="50" t="str">
        <f>IF(OR(männlich_Datenerf.!H71="",$L$4=""),"",IF(ROUND(100+10*((männlich_Datenerf.!H71-$L$3)/$L$4),0)&lt;0,0,ROUND(100+10*((männlich_Datenerf.!H71-$L$3)/$L$4),0)))</f>
        <v/>
      </c>
      <c r="M67" s="57" t="str">
        <f>IF(L67="","",IF(männlich_Datenerf.!H71&gt;=$L$3+1.5*$L$4,"Gold",IF(männlich_Datenerf.!H71&gt;=$L$3+0.5*$L$4,"Silber",IF(männlich_Datenerf.!H71&gt;=$L$3-0.5*$L$4,"Bronze",IF(männlich_Datenerf.!H71&gt;=$L$3-1.5*$L$4,"4. Platz","5. Platz")))))</f>
        <v/>
      </c>
      <c r="N67" s="50" t="str">
        <f>IF(OR(männlich_Datenerf.!I71="",$N$4=""),"",IF(ROUND(100+10*((männlich_Datenerf.!I71-$N$3)/$N$4),0)&lt;0,0,ROUND(100+10*((männlich_Datenerf.!I71-$N$3)/$N$4),0)))</f>
        <v/>
      </c>
      <c r="O67" s="57" t="str">
        <f>IF(N67="","",IF(männlich_Datenerf.!I71&gt;=$N$3+1.5*$N$4,"Gold",IF(männlich_Datenerf.!I71&gt;=$N$3+0.5*$N$4,"Silber",IF(männlich_Datenerf.!I71&gt;=$N$3-0.5*$N$4,"Bronze",IF(männlich_Datenerf.!I71&gt;=$N$3-1.5*$N$4,"4. Platz","5. Platz")))))</f>
        <v/>
      </c>
      <c r="P67" s="51" t="str">
        <f t="shared" ref="P67:P86" si="3">IF(SUM(D67:N67)=0,"",SUM(D67:N67))</f>
        <v/>
      </c>
      <c r="Q67" s="28" t="str">
        <f>Datenquelle!AC62</f>
        <v/>
      </c>
    </row>
    <row r="68" spans="1:17" x14ac:dyDescent="0.2">
      <c r="A68" s="6">
        <f t="shared" si="1"/>
        <v>62</v>
      </c>
      <c r="B68" s="129" t="str">
        <f>IF(männlich_Datenerf.!B72="","",männlich_Datenerf.!B72)</f>
        <v/>
      </c>
      <c r="C68" s="130" t="str">
        <f>IF(männlich_Datenerf.!C72="","",männlich_Datenerf.!C72)</f>
        <v/>
      </c>
      <c r="D68" s="50" t="str">
        <f>IF(OR(männlich_Datenerf.!D72="",$D$4=""),"",IF(ROUND(100-10*((männlich_Datenerf.!D72-männlich_Ausw.!$D$3)/männlich_Ausw.!$D$4),0)&lt;0,0,ROUND(100-10*((männlich_Datenerf.!D72-männlich_Ausw.!$D$3)/männlich_Ausw.!$D$4),0)))</f>
        <v/>
      </c>
      <c r="E68" s="55" t="str">
        <f>IF(D68="","",IF(männlich_Datenerf.!D72&lt;=$D$3-1.5*$D$4,"Gold",IF(männlich_Datenerf.!D72&lt;=$D$3-0.5*$D$4,"Silber",IF(männlich_Datenerf.!D72&lt;=$D$3+0.5*$D$4,"Bronze",IF(männlich_Datenerf.!D72&lt;=$D$3+1.5*$D$4,"4. Platz","5. Platz")))))</f>
        <v/>
      </c>
      <c r="F68" s="46" t="str">
        <f>IF(OR(männlich_Datenerf.!E72="",männlich_Ausw.!$F$4=""),"",IF(ROUND(100+10*((männlich_Datenerf.!E72-männlich_Ausw.!$F$3)/männlich_Ausw.!$F$4),0)&lt;0,0,ROUND(100+10*((männlich_Datenerf.!E72-männlich_Ausw.!$F$3)/männlich_Ausw.!$F$4),0)))</f>
        <v/>
      </c>
      <c r="G68" s="55" t="str">
        <f>IF(F68="","",IF(männlich_Datenerf.!E72&gt;=$F$3+1.5*$F$4,"Gold",IF(männlich_Datenerf.!E72&gt;=$F$3+0.5*$F$4,"Silber",IF(männlich_Datenerf.!E72&gt;=$F$3-0.5*$F$4,"Bronze",IF(männlich_Datenerf.!E72&gt;=$F$3-1.5*$F$4,"4. Platz","5. Platz")))))</f>
        <v/>
      </c>
      <c r="H68" s="46" t="str">
        <f>IF(OR(männlich_Datenerf.!F72="",$H$4=""),"",IF(ROUND(100+10*((männlich_Datenerf.!F72-$H$3)/$H$4),0)&lt;0,0,ROUND(100+10*((männlich_Datenerf.!F72-$H$3)/$H$4),0)))</f>
        <v/>
      </c>
      <c r="I68" s="55" t="str">
        <f>IF(H68="","",IF(männlich_Datenerf.!F72&gt;=$H$3+1.5*$H$4,"Gold",IF(männlich_Datenerf.!F72&gt;=$H$3+0.5*$H$4,"Silber",IF(männlich_Datenerf.!F72&gt;=$H$3-0.5*$H$4,"Bronze",IF(männlich_Datenerf.!F72&gt;=$H$3-1.5*$H$4,"4. Platz","5. Platz")))))</f>
        <v/>
      </c>
      <c r="J68" s="46" t="str">
        <f>IF(OR(männlich_Datenerf.!G72="",$J$4=""),"",IF(ROUND(100-10*((männlich_Datenerf.!G72-$J$3)/$J$4),0)&lt;0,0,ROUND(100-10*((männlich_Datenerf.!G72-$J$3)/$J$4),0)))</f>
        <v/>
      </c>
      <c r="K68" s="55" t="str">
        <f>IF(J68="","",IF(männlich_Datenerf.!G72&lt;=$J$3-1.5*$J$4,"Gold",IF(männlich_Datenerf.!G72&lt;=$J$3-0.5*$J$4,"Silber",IF(männlich_Datenerf.!G72&lt;=$J$3+0.5*$J$4,"Bronze",IF(männlich_Datenerf.!G72&lt;=$J$3+1.5*$J$4,"4. Platz","5. Platz")))))</f>
        <v/>
      </c>
      <c r="L68" s="46" t="str">
        <f>IF(OR(männlich_Datenerf.!H72="",$L$4=""),"",IF(ROUND(100+10*((männlich_Datenerf.!H72-$L$3)/$L$4),0)&lt;0,0,ROUND(100+10*((männlich_Datenerf.!H72-$L$3)/$L$4),0)))</f>
        <v/>
      </c>
      <c r="M68" s="55" t="str">
        <f>IF(L68="","",IF(männlich_Datenerf.!H72&gt;=$L$3+1.5*$L$4,"Gold",IF(männlich_Datenerf.!H72&gt;=$L$3+0.5*$L$4,"Silber",IF(männlich_Datenerf.!H72&gt;=$L$3-0.5*$L$4,"Bronze",IF(männlich_Datenerf.!H72&gt;=$L$3-1.5*$L$4,"4. Platz","5. Platz")))))</f>
        <v/>
      </c>
      <c r="N68" s="46" t="str">
        <f>IF(OR(männlich_Datenerf.!I72="",$N$4=""),"",IF(ROUND(100+10*((männlich_Datenerf.!I72-$N$3)/$N$4),0)&lt;0,0,ROUND(100+10*((männlich_Datenerf.!I72-$N$3)/$N$4),0)))</f>
        <v/>
      </c>
      <c r="O68" s="55" t="str">
        <f>IF(N68="","",IF(männlich_Datenerf.!I72&gt;=$N$3+1.5*$N$4,"Gold",IF(männlich_Datenerf.!I72&gt;=$N$3+0.5*$N$4,"Silber",IF(männlich_Datenerf.!I72&gt;=$N$3-0.5*$N$4,"Bronze",IF(männlich_Datenerf.!I72&gt;=$N$3-1.5*$N$4,"4. Platz","5. Platz")))))</f>
        <v/>
      </c>
      <c r="P68" s="47" t="str">
        <f t="shared" si="3"/>
        <v/>
      </c>
      <c r="Q68" s="28" t="str">
        <f>Datenquelle!AC63</f>
        <v/>
      </c>
    </row>
    <row r="69" spans="1:17" x14ac:dyDescent="0.2">
      <c r="A69" s="6">
        <f t="shared" si="1"/>
        <v>63</v>
      </c>
      <c r="B69" s="129" t="str">
        <f>IF(männlich_Datenerf.!B73="","",männlich_Datenerf.!B73)</f>
        <v/>
      </c>
      <c r="C69" s="130" t="str">
        <f>IF(männlich_Datenerf.!C73="","",männlich_Datenerf.!C73)</f>
        <v/>
      </c>
      <c r="D69" s="50" t="str">
        <f>IF(OR(männlich_Datenerf.!D73="",$D$4=""),"",IF(ROUND(100-10*((männlich_Datenerf.!D73-männlich_Ausw.!$D$3)/männlich_Ausw.!$D$4),0)&lt;0,0,ROUND(100-10*((männlich_Datenerf.!D73-männlich_Ausw.!$D$3)/männlich_Ausw.!$D$4),0)))</f>
        <v/>
      </c>
      <c r="E69" s="55" t="str">
        <f>IF(D69="","",IF(männlich_Datenerf.!D73&lt;=$D$3-1.5*$D$4,"Gold",IF(männlich_Datenerf.!D73&lt;=$D$3-0.5*$D$4,"Silber",IF(männlich_Datenerf.!D73&lt;=$D$3+0.5*$D$4,"Bronze",IF(männlich_Datenerf.!D73&lt;=$D$3+1.5*$D$4,"4. Platz","5. Platz")))))</f>
        <v/>
      </c>
      <c r="F69" s="46" t="str">
        <f>IF(OR(männlich_Datenerf.!E73="",männlich_Ausw.!$F$4=""),"",IF(ROUND(100+10*((männlich_Datenerf.!E73-männlich_Ausw.!$F$3)/männlich_Ausw.!$F$4),0)&lt;0,0,ROUND(100+10*((männlich_Datenerf.!E73-männlich_Ausw.!$F$3)/männlich_Ausw.!$F$4),0)))</f>
        <v/>
      </c>
      <c r="G69" s="55" t="str">
        <f>IF(F69="","",IF(männlich_Datenerf.!E73&gt;=$F$3+1.5*$F$4,"Gold",IF(männlich_Datenerf.!E73&gt;=$F$3+0.5*$F$4,"Silber",IF(männlich_Datenerf.!E73&gt;=$F$3-0.5*$F$4,"Bronze",IF(männlich_Datenerf.!E73&gt;=$F$3-1.5*$F$4,"4. Platz","5. Platz")))))</f>
        <v/>
      </c>
      <c r="H69" s="46" t="str">
        <f>IF(OR(männlich_Datenerf.!F73="",$H$4=""),"",IF(ROUND(100+10*((männlich_Datenerf.!F73-$H$3)/$H$4),0)&lt;0,0,ROUND(100+10*((männlich_Datenerf.!F73-$H$3)/$H$4),0)))</f>
        <v/>
      </c>
      <c r="I69" s="55" t="str">
        <f>IF(H69="","",IF(männlich_Datenerf.!F73&gt;=$H$3+1.5*$H$4,"Gold",IF(männlich_Datenerf.!F73&gt;=$H$3+0.5*$H$4,"Silber",IF(männlich_Datenerf.!F73&gt;=$H$3-0.5*$H$4,"Bronze",IF(männlich_Datenerf.!F73&gt;=$H$3-1.5*$H$4,"4. Platz","5. Platz")))))</f>
        <v/>
      </c>
      <c r="J69" s="46" t="str">
        <f>IF(OR(männlich_Datenerf.!G73="",$J$4=""),"",IF(ROUND(100-10*((männlich_Datenerf.!G73-$J$3)/$J$4),0)&lt;0,0,ROUND(100-10*((männlich_Datenerf.!G73-$J$3)/$J$4),0)))</f>
        <v/>
      </c>
      <c r="K69" s="55" t="str">
        <f>IF(J69="","",IF(männlich_Datenerf.!G73&lt;=$J$3-1.5*$J$4,"Gold",IF(männlich_Datenerf.!G73&lt;=$J$3-0.5*$J$4,"Silber",IF(männlich_Datenerf.!G73&lt;=$J$3+0.5*$J$4,"Bronze",IF(männlich_Datenerf.!G73&lt;=$J$3+1.5*$J$4,"4. Platz","5. Platz")))))</f>
        <v/>
      </c>
      <c r="L69" s="46" t="str">
        <f>IF(OR(männlich_Datenerf.!H73="",$L$4=""),"",IF(ROUND(100+10*((männlich_Datenerf.!H73-$L$3)/$L$4),0)&lt;0,0,ROUND(100+10*((männlich_Datenerf.!H73-$L$3)/$L$4),0)))</f>
        <v/>
      </c>
      <c r="M69" s="55" t="str">
        <f>IF(L69="","",IF(männlich_Datenerf.!H73&gt;=$L$3+1.5*$L$4,"Gold",IF(männlich_Datenerf.!H73&gt;=$L$3+0.5*$L$4,"Silber",IF(männlich_Datenerf.!H73&gt;=$L$3-0.5*$L$4,"Bronze",IF(männlich_Datenerf.!H73&gt;=$L$3-1.5*$L$4,"4. Platz","5. Platz")))))</f>
        <v/>
      </c>
      <c r="N69" s="46" t="str">
        <f>IF(OR(männlich_Datenerf.!I73="",$N$4=""),"",IF(ROUND(100+10*((männlich_Datenerf.!I73-$N$3)/$N$4),0)&lt;0,0,ROUND(100+10*((männlich_Datenerf.!I73-$N$3)/$N$4),0)))</f>
        <v/>
      </c>
      <c r="O69" s="55" t="str">
        <f>IF(N69="","",IF(männlich_Datenerf.!I73&gt;=$N$3+1.5*$N$4,"Gold",IF(männlich_Datenerf.!I73&gt;=$N$3+0.5*$N$4,"Silber",IF(männlich_Datenerf.!I73&gt;=$N$3-0.5*$N$4,"Bronze",IF(männlich_Datenerf.!I73&gt;=$N$3-1.5*$N$4,"4. Platz","5. Platz")))))</f>
        <v/>
      </c>
      <c r="P69" s="47" t="str">
        <f t="shared" si="3"/>
        <v/>
      </c>
      <c r="Q69" s="28" t="str">
        <f>Datenquelle!AC64</f>
        <v/>
      </c>
    </row>
    <row r="70" spans="1:17" x14ac:dyDescent="0.2">
      <c r="A70" s="6">
        <f t="shared" si="1"/>
        <v>64</v>
      </c>
      <c r="B70" s="129" t="str">
        <f>IF(männlich_Datenerf.!B74="","",männlich_Datenerf.!B74)</f>
        <v/>
      </c>
      <c r="C70" s="130" t="str">
        <f>IF(männlich_Datenerf.!C74="","",männlich_Datenerf.!C74)</f>
        <v/>
      </c>
      <c r="D70" s="50" t="str">
        <f>IF(OR(männlich_Datenerf.!D74="",$D$4=""),"",IF(ROUND(100-10*((männlich_Datenerf.!D74-männlich_Ausw.!$D$3)/männlich_Ausw.!$D$4),0)&lt;0,0,ROUND(100-10*((männlich_Datenerf.!D74-männlich_Ausw.!$D$3)/männlich_Ausw.!$D$4),0)))</f>
        <v/>
      </c>
      <c r="E70" s="55" t="str">
        <f>IF(D70="","",IF(männlich_Datenerf.!D74&lt;=$D$3-1.5*$D$4,"Gold",IF(männlich_Datenerf.!D74&lt;=$D$3-0.5*$D$4,"Silber",IF(männlich_Datenerf.!D74&lt;=$D$3+0.5*$D$4,"Bronze",IF(männlich_Datenerf.!D74&lt;=$D$3+1.5*$D$4,"4. Platz","5. Platz")))))</f>
        <v/>
      </c>
      <c r="F70" s="46" t="str">
        <f>IF(OR(männlich_Datenerf.!E74="",männlich_Ausw.!$F$4=""),"",IF(ROUND(100+10*((männlich_Datenerf.!E74-männlich_Ausw.!$F$3)/männlich_Ausw.!$F$4),0)&lt;0,0,ROUND(100+10*((männlich_Datenerf.!E74-männlich_Ausw.!$F$3)/männlich_Ausw.!$F$4),0)))</f>
        <v/>
      </c>
      <c r="G70" s="55" t="str">
        <f>IF(F70="","",IF(männlich_Datenerf.!E74&gt;=$F$3+1.5*$F$4,"Gold",IF(männlich_Datenerf.!E74&gt;=$F$3+0.5*$F$4,"Silber",IF(männlich_Datenerf.!E74&gt;=$F$3-0.5*$F$4,"Bronze",IF(männlich_Datenerf.!E74&gt;=$F$3-1.5*$F$4,"4. Platz","5. Platz")))))</f>
        <v/>
      </c>
      <c r="H70" s="46" t="str">
        <f>IF(OR(männlich_Datenerf.!F74="",$H$4=""),"",IF(ROUND(100+10*((männlich_Datenerf.!F74-$H$3)/$H$4),0)&lt;0,0,ROUND(100+10*((männlich_Datenerf.!F74-$H$3)/$H$4),0)))</f>
        <v/>
      </c>
      <c r="I70" s="55" t="str">
        <f>IF(H70="","",IF(männlich_Datenerf.!F74&gt;=$H$3+1.5*$H$4,"Gold",IF(männlich_Datenerf.!F74&gt;=$H$3+0.5*$H$4,"Silber",IF(männlich_Datenerf.!F74&gt;=$H$3-0.5*$H$4,"Bronze",IF(männlich_Datenerf.!F74&gt;=$H$3-1.5*$H$4,"4. Platz","5. Platz")))))</f>
        <v/>
      </c>
      <c r="J70" s="46" t="str">
        <f>IF(OR(männlich_Datenerf.!G74="",$J$4=""),"",IF(ROUND(100-10*((männlich_Datenerf.!G74-$J$3)/$J$4),0)&lt;0,0,ROUND(100-10*((männlich_Datenerf.!G74-$J$3)/$J$4),0)))</f>
        <v/>
      </c>
      <c r="K70" s="55" t="str">
        <f>IF(J70="","",IF(männlich_Datenerf.!G74&lt;=$J$3-1.5*$J$4,"Gold",IF(männlich_Datenerf.!G74&lt;=$J$3-0.5*$J$4,"Silber",IF(männlich_Datenerf.!G74&lt;=$J$3+0.5*$J$4,"Bronze",IF(männlich_Datenerf.!G74&lt;=$J$3+1.5*$J$4,"4. Platz","5. Platz")))))</f>
        <v/>
      </c>
      <c r="L70" s="46" t="str">
        <f>IF(OR(männlich_Datenerf.!H74="",$L$4=""),"",IF(ROUND(100+10*((männlich_Datenerf.!H74-$L$3)/$L$4),0)&lt;0,0,ROUND(100+10*((männlich_Datenerf.!H74-$L$3)/$L$4),0)))</f>
        <v/>
      </c>
      <c r="M70" s="55" t="str">
        <f>IF(L70="","",IF(männlich_Datenerf.!H74&gt;=$L$3+1.5*$L$4,"Gold",IF(männlich_Datenerf.!H74&gt;=$L$3+0.5*$L$4,"Silber",IF(männlich_Datenerf.!H74&gt;=$L$3-0.5*$L$4,"Bronze",IF(männlich_Datenerf.!H74&gt;=$L$3-1.5*$L$4,"4. Platz","5. Platz")))))</f>
        <v/>
      </c>
      <c r="N70" s="46" t="str">
        <f>IF(OR(männlich_Datenerf.!I74="",$N$4=""),"",IF(ROUND(100+10*((männlich_Datenerf.!I74-$N$3)/$N$4),0)&lt;0,0,ROUND(100+10*((männlich_Datenerf.!I74-$N$3)/$N$4),0)))</f>
        <v/>
      </c>
      <c r="O70" s="55" t="str">
        <f>IF(N70="","",IF(männlich_Datenerf.!I74&gt;=$N$3+1.5*$N$4,"Gold",IF(männlich_Datenerf.!I74&gt;=$N$3+0.5*$N$4,"Silber",IF(männlich_Datenerf.!I74&gt;=$N$3-0.5*$N$4,"Bronze",IF(männlich_Datenerf.!I74&gt;=$N$3-1.5*$N$4,"4. Platz","5. Platz")))))</f>
        <v/>
      </c>
      <c r="P70" s="47" t="str">
        <f t="shared" si="3"/>
        <v/>
      </c>
      <c r="Q70" s="28" t="str">
        <f>Datenquelle!AC65</f>
        <v/>
      </c>
    </row>
    <row r="71" spans="1:17" ht="13.5" thickBot="1" x14ac:dyDescent="0.25">
      <c r="A71" s="7">
        <f t="shared" si="1"/>
        <v>65</v>
      </c>
      <c r="B71" s="131" t="str">
        <f>IF(männlich_Datenerf.!B75="","",männlich_Datenerf.!B75)</f>
        <v/>
      </c>
      <c r="C71" s="132" t="str">
        <f>IF(männlich_Datenerf.!C75="","",männlich_Datenerf.!C75)</f>
        <v/>
      </c>
      <c r="D71" s="48" t="str">
        <f>IF(OR(männlich_Datenerf.!D75="",$D$4=""),"",IF(ROUND(100-10*((männlich_Datenerf.!D75-männlich_Ausw.!$D$3)/männlich_Ausw.!$D$4),0)&lt;0,0,ROUND(100-10*((männlich_Datenerf.!D75-männlich_Ausw.!$D$3)/männlich_Ausw.!$D$4),0)))</f>
        <v/>
      </c>
      <c r="E71" s="56" t="str">
        <f>IF(D71="","",IF(männlich_Datenerf.!D75&lt;=$D$3-1.5*$D$4,"Gold",IF(männlich_Datenerf.!D75&lt;=$D$3-0.5*$D$4,"Silber",IF(männlich_Datenerf.!D75&lt;=$D$3+0.5*$D$4,"Bronze",IF(männlich_Datenerf.!D75&lt;=$D$3+1.5*$D$4,"4. Platz","5. Platz")))))</f>
        <v/>
      </c>
      <c r="F71" s="48" t="str">
        <f>IF(OR(männlich_Datenerf.!E75="",männlich_Ausw.!$F$4=""),"",IF(ROUND(100+10*((männlich_Datenerf.!E75-männlich_Ausw.!$F$3)/männlich_Ausw.!$F$4),0)&lt;0,0,ROUND(100+10*((männlich_Datenerf.!E75-männlich_Ausw.!$F$3)/männlich_Ausw.!$F$4),0)))</f>
        <v/>
      </c>
      <c r="G71" s="56" t="str">
        <f>IF(F71="","",IF(männlich_Datenerf.!E75&gt;=$F$3+1.5*$F$4,"Gold",IF(männlich_Datenerf.!E75&gt;=$F$3+0.5*$F$4,"Silber",IF(männlich_Datenerf.!E75&gt;=$F$3-0.5*$F$4,"Bronze",IF(männlich_Datenerf.!E75&gt;=$F$3-1.5*$F$4,"4. Platz","5. Platz")))))</f>
        <v/>
      </c>
      <c r="H71" s="48" t="str">
        <f>IF(OR(männlich_Datenerf.!F75="",$H$4=""),"",IF(ROUND(100+10*((männlich_Datenerf.!F75-$H$3)/$H$4),0)&lt;0,0,ROUND(100+10*((männlich_Datenerf.!F75-$H$3)/$H$4),0)))</f>
        <v/>
      </c>
      <c r="I71" s="56" t="str">
        <f>IF(H71="","",IF(männlich_Datenerf.!F75&gt;=$H$3+1.5*$H$4,"Gold",IF(männlich_Datenerf.!F75&gt;=$H$3+0.5*$H$4,"Silber",IF(männlich_Datenerf.!F75&gt;=$H$3-0.5*$H$4,"Bronze",IF(männlich_Datenerf.!F75&gt;=$H$3-1.5*$H$4,"4. Platz","5. Platz")))))</f>
        <v/>
      </c>
      <c r="J71" s="48" t="str">
        <f>IF(OR(männlich_Datenerf.!G75="",$J$4=""),"",IF(ROUND(100-10*((männlich_Datenerf.!G75-$J$3)/$J$4),0)&lt;0,0,ROUND(100-10*((männlich_Datenerf.!G75-$J$3)/$J$4),0)))</f>
        <v/>
      </c>
      <c r="K71" s="56" t="str">
        <f>IF(J71="","",IF(männlich_Datenerf.!G75&lt;=$J$3-1.5*$J$4,"Gold",IF(männlich_Datenerf.!G75&lt;=$J$3-0.5*$J$4,"Silber",IF(männlich_Datenerf.!G75&lt;=$J$3+0.5*$J$4,"Bronze",IF(männlich_Datenerf.!G75&lt;=$J$3+1.5*$J$4,"4. Platz","5. Platz")))))</f>
        <v/>
      </c>
      <c r="L71" s="48" t="str">
        <f>IF(OR(männlich_Datenerf.!H75="",$L$4=""),"",IF(ROUND(100+10*((männlich_Datenerf.!H75-$L$3)/$L$4),0)&lt;0,0,ROUND(100+10*((männlich_Datenerf.!H75-$L$3)/$L$4),0)))</f>
        <v/>
      </c>
      <c r="M71" s="56" t="str">
        <f>IF(L71="","",IF(männlich_Datenerf.!H75&gt;=$L$3+1.5*$L$4,"Gold",IF(männlich_Datenerf.!H75&gt;=$L$3+0.5*$L$4,"Silber",IF(männlich_Datenerf.!H75&gt;=$L$3-0.5*$L$4,"Bronze",IF(männlich_Datenerf.!H75&gt;=$L$3-1.5*$L$4,"4. Platz","5. Platz")))))</f>
        <v/>
      </c>
      <c r="N71" s="48" t="str">
        <f>IF(OR(männlich_Datenerf.!I75="",$N$4=""),"",IF(ROUND(100+10*((männlich_Datenerf.!I75-$N$3)/$N$4),0)&lt;0,0,ROUND(100+10*((männlich_Datenerf.!I75-$N$3)/$N$4),0)))</f>
        <v/>
      </c>
      <c r="O71" s="56" t="str">
        <f>IF(N71="","",IF(männlich_Datenerf.!I75&gt;=$N$3+1.5*$N$4,"Gold",IF(männlich_Datenerf.!I75&gt;=$N$3+0.5*$N$4,"Silber",IF(männlich_Datenerf.!I75&gt;=$N$3-0.5*$N$4,"Bronze",IF(männlich_Datenerf.!I75&gt;=$N$3-1.5*$N$4,"4. Platz","5. Platz")))))</f>
        <v/>
      </c>
      <c r="P71" s="49" t="str">
        <f t="shared" si="3"/>
        <v/>
      </c>
      <c r="Q71" s="99" t="str">
        <f>Datenquelle!AC66</f>
        <v/>
      </c>
    </row>
    <row r="72" spans="1:17" x14ac:dyDescent="0.2">
      <c r="A72" s="8">
        <f t="shared" si="1"/>
        <v>66</v>
      </c>
      <c r="B72" s="133" t="str">
        <f>IF(männlich_Datenerf.!B76="","",männlich_Datenerf.!B76)</f>
        <v/>
      </c>
      <c r="C72" s="134" t="str">
        <f>IF(männlich_Datenerf.!C76="","",männlich_Datenerf.!C76)</f>
        <v/>
      </c>
      <c r="D72" s="50" t="str">
        <f>IF(OR(männlich_Datenerf.!D76="",$D$4=""),"",IF(ROUND(100-10*((männlich_Datenerf.!D76-männlich_Ausw.!$D$3)/männlich_Ausw.!$D$4),0)&lt;0,0,ROUND(100-10*((männlich_Datenerf.!D76-männlich_Ausw.!$D$3)/männlich_Ausw.!$D$4),0)))</f>
        <v/>
      </c>
      <c r="E72" s="57" t="str">
        <f>IF(D72="","",IF(männlich_Datenerf.!D76&lt;=$D$3-1.5*$D$4,"Gold",IF(männlich_Datenerf.!D76&lt;=$D$3-0.5*$D$4,"Silber",IF(männlich_Datenerf.!D76&lt;=$D$3+0.5*$D$4,"Bronze",IF(männlich_Datenerf.!D76&lt;=$D$3+1.5*$D$4,"4. Platz","5. Platz")))))</f>
        <v/>
      </c>
      <c r="F72" s="50" t="str">
        <f>IF(OR(männlich_Datenerf.!E76="",männlich_Ausw.!$F$4=""),"",IF(ROUND(100+10*((männlich_Datenerf.!E76-männlich_Ausw.!$F$3)/männlich_Ausw.!$F$4),0)&lt;0,0,ROUND(100+10*((männlich_Datenerf.!E76-männlich_Ausw.!$F$3)/männlich_Ausw.!$F$4),0)))</f>
        <v/>
      </c>
      <c r="G72" s="57" t="str">
        <f>IF(F72="","",IF(männlich_Datenerf.!E76&gt;=$F$3+1.5*$F$4,"Gold",IF(männlich_Datenerf.!E76&gt;=$F$3+0.5*$F$4,"Silber",IF(männlich_Datenerf.!E76&gt;=$F$3-0.5*$F$4,"Bronze",IF(männlich_Datenerf.!E76&gt;=$F$3-1.5*$F$4,"4. Platz","5. Platz")))))</f>
        <v/>
      </c>
      <c r="H72" s="50" t="str">
        <f>IF(OR(männlich_Datenerf.!F76="",$H$4=""),"",IF(ROUND(100+10*((männlich_Datenerf.!F76-$H$3)/$H$4),0)&lt;0,0,ROUND(100+10*((männlich_Datenerf.!F76-$H$3)/$H$4),0)))</f>
        <v/>
      </c>
      <c r="I72" s="57" t="str">
        <f>IF(H72="","",IF(männlich_Datenerf.!F76&gt;=$H$3+1.5*$H$4,"Gold",IF(männlich_Datenerf.!F76&gt;=$H$3+0.5*$H$4,"Silber",IF(männlich_Datenerf.!F76&gt;=$H$3-0.5*$H$4,"Bronze",IF(männlich_Datenerf.!F76&gt;=$H$3-1.5*$H$4,"4. Platz","5. Platz")))))</f>
        <v/>
      </c>
      <c r="J72" s="50" t="str">
        <f>IF(OR(männlich_Datenerf.!G76="",$J$4=""),"",IF(ROUND(100-10*((männlich_Datenerf.!G76-$J$3)/$J$4),0)&lt;0,0,ROUND(100-10*((männlich_Datenerf.!G76-$J$3)/$J$4),0)))</f>
        <v/>
      </c>
      <c r="K72" s="57" t="str">
        <f>IF(J72="","",IF(männlich_Datenerf.!G76&lt;=$J$3-1.5*$J$4,"Gold",IF(männlich_Datenerf.!G76&lt;=$J$3-0.5*$J$4,"Silber",IF(männlich_Datenerf.!G76&lt;=$J$3+0.5*$J$4,"Bronze",IF(männlich_Datenerf.!G76&lt;=$J$3+1.5*$J$4,"4. Platz","5. Platz")))))</f>
        <v/>
      </c>
      <c r="L72" s="50" t="str">
        <f>IF(OR(männlich_Datenerf.!H76="",$L$4=""),"",IF(ROUND(100+10*((männlich_Datenerf.!H76-$L$3)/$L$4),0)&lt;0,0,ROUND(100+10*((männlich_Datenerf.!H76-$L$3)/$L$4),0)))</f>
        <v/>
      </c>
      <c r="M72" s="57" t="str">
        <f>IF(L72="","",IF(männlich_Datenerf.!H76&gt;=$L$3+1.5*$L$4,"Gold",IF(männlich_Datenerf.!H76&gt;=$L$3+0.5*$L$4,"Silber",IF(männlich_Datenerf.!H76&gt;=$L$3-0.5*$L$4,"Bronze",IF(männlich_Datenerf.!H76&gt;=$L$3-1.5*$L$4,"4. Platz","5. Platz")))))</f>
        <v/>
      </c>
      <c r="N72" s="50" t="str">
        <f>IF(OR(männlich_Datenerf.!I76="",$N$4=""),"",IF(ROUND(100+10*((männlich_Datenerf.!I76-$N$3)/$N$4),0)&lt;0,0,ROUND(100+10*((männlich_Datenerf.!I76-$N$3)/$N$4),0)))</f>
        <v/>
      </c>
      <c r="O72" s="57" t="str">
        <f>IF(N72="","",IF(männlich_Datenerf.!I76&gt;=$N$3+1.5*$N$4,"Gold",IF(männlich_Datenerf.!I76&gt;=$N$3+0.5*$N$4,"Silber",IF(männlich_Datenerf.!I76&gt;=$N$3-0.5*$N$4,"Bronze",IF(männlich_Datenerf.!I76&gt;=$N$3-1.5*$N$4,"4. Platz","5. Platz")))))</f>
        <v/>
      </c>
      <c r="P72" s="51" t="str">
        <f t="shared" si="3"/>
        <v/>
      </c>
      <c r="Q72" s="28" t="str">
        <f>Datenquelle!AC67</f>
        <v/>
      </c>
    </row>
    <row r="73" spans="1:17" x14ac:dyDescent="0.2">
      <c r="A73" s="6">
        <f t="shared" ref="A73:A86" si="4">A72+1</f>
        <v>67</v>
      </c>
      <c r="B73" s="129" t="str">
        <f>IF(männlich_Datenerf.!B77="","",männlich_Datenerf.!B77)</f>
        <v/>
      </c>
      <c r="C73" s="130" t="str">
        <f>IF(männlich_Datenerf.!C77="","",männlich_Datenerf.!C77)</f>
        <v/>
      </c>
      <c r="D73" s="50" t="str">
        <f>IF(OR(männlich_Datenerf.!D77="",$D$4=""),"",IF(ROUND(100-10*((männlich_Datenerf.!D77-männlich_Ausw.!$D$3)/männlich_Ausw.!$D$4),0)&lt;0,0,ROUND(100-10*((männlich_Datenerf.!D77-männlich_Ausw.!$D$3)/männlich_Ausw.!$D$4),0)))</f>
        <v/>
      </c>
      <c r="E73" s="55" t="str">
        <f>IF(D73="","",IF(männlich_Datenerf.!D77&lt;=$D$3-1.5*$D$4,"Gold",IF(männlich_Datenerf.!D77&lt;=$D$3-0.5*$D$4,"Silber",IF(männlich_Datenerf.!D77&lt;=$D$3+0.5*$D$4,"Bronze",IF(männlich_Datenerf.!D77&lt;=$D$3+1.5*$D$4,"4. Platz","5. Platz")))))</f>
        <v/>
      </c>
      <c r="F73" s="46" t="str">
        <f>IF(OR(männlich_Datenerf.!E77="",männlich_Ausw.!$F$4=""),"",IF(ROUND(100+10*((männlich_Datenerf.!E77-männlich_Ausw.!$F$3)/männlich_Ausw.!$F$4),0)&lt;0,0,ROUND(100+10*((männlich_Datenerf.!E77-männlich_Ausw.!$F$3)/männlich_Ausw.!$F$4),0)))</f>
        <v/>
      </c>
      <c r="G73" s="55" t="str">
        <f>IF(F73="","",IF(männlich_Datenerf.!E77&gt;=$F$3+1.5*$F$4,"Gold",IF(männlich_Datenerf.!E77&gt;=$F$3+0.5*$F$4,"Silber",IF(männlich_Datenerf.!E77&gt;=$F$3-0.5*$F$4,"Bronze",IF(männlich_Datenerf.!E77&gt;=$F$3-1.5*$F$4,"4. Platz","5. Platz")))))</f>
        <v/>
      </c>
      <c r="H73" s="46" t="str">
        <f>IF(OR(männlich_Datenerf.!F77="",$H$4=""),"",IF(ROUND(100+10*((männlich_Datenerf.!F77-$H$3)/$H$4),0)&lt;0,0,ROUND(100+10*((männlich_Datenerf.!F77-$H$3)/$H$4),0)))</f>
        <v/>
      </c>
      <c r="I73" s="55" t="str">
        <f>IF(H73="","",IF(männlich_Datenerf.!F77&gt;=$H$3+1.5*$H$4,"Gold",IF(männlich_Datenerf.!F77&gt;=$H$3+0.5*$H$4,"Silber",IF(männlich_Datenerf.!F77&gt;=$H$3-0.5*$H$4,"Bronze",IF(männlich_Datenerf.!F77&gt;=$H$3-1.5*$H$4,"4. Platz","5. Platz")))))</f>
        <v/>
      </c>
      <c r="J73" s="46" t="str">
        <f>IF(OR(männlich_Datenerf.!G77="",$J$4=""),"",IF(ROUND(100-10*((männlich_Datenerf.!G77-$J$3)/$J$4),0)&lt;0,0,ROUND(100-10*((männlich_Datenerf.!G77-$J$3)/$J$4),0)))</f>
        <v/>
      </c>
      <c r="K73" s="55" t="str">
        <f>IF(J73="","",IF(männlich_Datenerf.!G77&lt;=$J$3-1.5*$J$4,"Gold",IF(männlich_Datenerf.!G77&lt;=$J$3-0.5*$J$4,"Silber",IF(männlich_Datenerf.!G77&lt;=$J$3+0.5*$J$4,"Bronze",IF(männlich_Datenerf.!G77&lt;=$J$3+1.5*$J$4,"4. Platz","5. Platz")))))</f>
        <v/>
      </c>
      <c r="L73" s="46" t="str">
        <f>IF(OR(männlich_Datenerf.!H77="",$L$4=""),"",IF(ROUND(100+10*((männlich_Datenerf.!H77-$L$3)/$L$4),0)&lt;0,0,ROUND(100+10*((männlich_Datenerf.!H77-$L$3)/$L$4),0)))</f>
        <v/>
      </c>
      <c r="M73" s="55" t="str">
        <f>IF(L73="","",IF(männlich_Datenerf.!H77&gt;=$L$3+1.5*$L$4,"Gold",IF(männlich_Datenerf.!H77&gt;=$L$3+0.5*$L$4,"Silber",IF(männlich_Datenerf.!H77&gt;=$L$3-0.5*$L$4,"Bronze",IF(männlich_Datenerf.!H77&gt;=$L$3-1.5*$L$4,"4. Platz","5. Platz")))))</f>
        <v/>
      </c>
      <c r="N73" s="46" t="str">
        <f>IF(OR(männlich_Datenerf.!I77="",$N$4=""),"",IF(ROUND(100+10*((männlich_Datenerf.!I77-$N$3)/$N$4),0)&lt;0,0,ROUND(100+10*((männlich_Datenerf.!I77-$N$3)/$N$4),0)))</f>
        <v/>
      </c>
      <c r="O73" s="55" t="str">
        <f>IF(N73="","",IF(männlich_Datenerf.!I77&gt;=$N$3+1.5*$N$4,"Gold",IF(männlich_Datenerf.!I77&gt;=$N$3+0.5*$N$4,"Silber",IF(männlich_Datenerf.!I77&gt;=$N$3-0.5*$N$4,"Bronze",IF(männlich_Datenerf.!I77&gt;=$N$3-1.5*$N$4,"4. Platz","5. Platz")))))</f>
        <v/>
      </c>
      <c r="P73" s="47" t="str">
        <f t="shared" si="3"/>
        <v/>
      </c>
      <c r="Q73" s="28" t="str">
        <f>Datenquelle!AC68</f>
        <v/>
      </c>
    </row>
    <row r="74" spans="1:17" x14ac:dyDescent="0.2">
      <c r="A74" s="6">
        <f t="shared" si="4"/>
        <v>68</v>
      </c>
      <c r="B74" s="129" t="str">
        <f>IF(männlich_Datenerf.!B78="","",männlich_Datenerf.!B78)</f>
        <v/>
      </c>
      <c r="C74" s="130" t="str">
        <f>IF(männlich_Datenerf.!C78="","",männlich_Datenerf.!C78)</f>
        <v/>
      </c>
      <c r="D74" s="50" t="str">
        <f>IF(OR(männlich_Datenerf.!D78="",$D$4=""),"",IF(ROUND(100-10*((männlich_Datenerf.!D78-männlich_Ausw.!$D$3)/männlich_Ausw.!$D$4),0)&lt;0,0,ROUND(100-10*((männlich_Datenerf.!D78-männlich_Ausw.!$D$3)/männlich_Ausw.!$D$4),0)))</f>
        <v/>
      </c>
      <c r="E74" s="55" t="str">
        <f>IF(D74="","",IF(männlich_Datenerf.!D78&lt;=$D$3-1.5*$D$4,"Gold",IF(männlich_Datenerf.!D78&lt;=$D$3-0.5*$D$4,"Silber",IF(männlich_Datenerf.!D78&lt;=$D$3+0.5*$D$4,"Bronze",IF(männlich_Datenerf.!D78&lt;=$D$3+1.5*$D$4,"4. Platz","5. Platz")))))</f>
        <v/>
      </c>
      <c r="F74" s="46" t="str">
        <f>IF(OR(männlich_Datenerf.!E78="",männlich_Ausw.!$F$4=""),"",IF(ROUND(100+10*((männlich_Datenerf.!E78-männlich_Ausw.!$F$3)/männlich_Ausw.!$F$4),0)&lt;0,0,ROUND(100+10*((männlich_Datenerf.!E78-männlich_Ausw.!$F$3)/männlich_Ausw.!$F$4),0)))</f>
        <v/>
      </c>
      <c r="G74" s="55" t="str">
        <f>IF(F74="","",IF(männlich_Datenerf.!E78&gt;=$F$3+1.5*$F$4,"Gold",IF(männlich_Datenerf.!E78&gt;=$F$3+0.5*$F$4,"Silber",IF(männlich_Datenerf.!E78&gt;=$F$3-0.5*$F$4,"Bronze",IF(männlich_Datenerf.!E78&gt;=$F$3-1.5*$F$4,"4. Platz","5. Platz")))))</f>
        <v/>
      </c>
      <c r="H74" s="46" t="str">
        <f>IF(OR(männlich_Datenerf.!F78="",$H$4=""),"",IF(ROUND(100+10*((männlich_Datenerf.!F78-$H$3)/$H$4),0)&lt;0,0,ROUND(100+10*((männlich_Datenerf.!F78-$H$3)/$H$4),0)))</f>
        <v/>
      </c>
      <c r="I74" s="55" t="str">
        <f>IF(H74="","",IF(männlich_Datenerf.!F78&gt;=$H$3+1.5*$H$4,"Gold",IF(männlich_Datenerf.!F78&gt;=$H$3+0.5*$H$4,"Silber",IF(männlich_Datenerf.!F78&gt;=$H$3-0.5*$H$4,"Bronze",IF(männlich_Datenerf.!F78&gt;=$H$3-1.5*$H$4,"4. Platz","5. Platz")))))</f>
        <v/>
      </c>
      <c r="J74" s="46" t="str">
        <f>IF(OR(männlich_Datenerf.!G78="",$J$4=""),"",IF(ROUND(100-10*((männlich_Datenerf.!G78-$J$3)/$J$4),0)&lt;0,0,ROUND(100-10*((männlich_Datenerf.!G78-$J$3)/$J$4),0)))</f>
        <v/>
      </c>
      <c r="K74" s="55" t="str">
        <f>IF(J74="","",IF(männlich_Datenerf.!G78&lt;=$J$3-1.5*$J$4,"Gold",IF(männlich_Datenerf.!G78&lt;=$J$3-0.5*$J$4,"Silber",IF(männlich_Datenerf.!G78&lt;=$J$3+0.5*$J$4,"Bronze",IF(männlich_Datenerf.!G78&lt;=$J$3+1.5*$J$4,"4. Platz","5. Platz")))))</f>
        <v/>
      </c>
      <c r="L74" s="46" t="str">
        <f>IF(OR(männlich_Datenerf.!H78="",$L$4=""),"",IF(ROUND(100+10*((männlich_Datenerf.!H78-$L$3)/$L$4),0)&lt;0,0,ROUND(100+10*((männlich_Datenerf.!H78-$L$3)/$L$4),0)))</f>
        <v/>
      </c>
      <c r="M74" s="55" t="str">
        <f>IF(L74="","",IF(männlich_Datenerf.!H78&gt;=$L$3+1.5*$L$4,"Gold",IF(männlich_Datenerf.!H78&gt;=$L$3+0.5*$L$4,"Silber",IF(männlich_Datenerf.!H78&gt;=$L$3-0.5*$L$4,"Bronze",IF(männlich_Datenerf.!H78&gt;=$L$3-1.5*$L$4,"4. Platz","5. Platz")))))</f>
        <v/>
      </c>
      <c r="N74" s="46" t="str">
        <f>IF(OR(männlich_Datenerf.!I78="",$N$4=""),"",IF(ROUND(100+10*((männlich_Datenerf.!I78-$N$3)/$N$4),0)&lt;0,0,ROUND(100+10*((männlich_Datenerf.!I78-$N$3)/$N$4),0)))</f>
        <v/>
      </c>
      <c r="O74" s="55" t="str">
        <f>IF(N74="","",IF(männlich_Datenerf.!I78&gt;=$N$3+1.5*$N$4,"Gold",IF(männlich_Datenerf.!I78&gt;=$N$3+0.5*$N$4,"Silber",IF(männlich_Datenerf.!I78&gt;=$N$3-0.5*$N$4,"Bronze",IF(männlich_Datenerf.!I78&gt;=$N$3-1.5*$N$4,"4. Platz","5. Platz")))))</f>
        <v/>
      </c>
      <c r="P74" s="47" t="str">
        <f t="shared" si="3"/>
        <v/>
      </c>
      <c r="Q74" s="28" t="str">
        <f>Datenquelle!AC69</f>
        <v/>
      </c>
    </row>
    <row r="75" spans="1:17" x14ac:dyDescent="0.2">
      <c r="A75" s="6">
        <f t="shared" si="4"/>
        <v>69</v>
      </c>
      <c r="B75" s="129" t="str">
        <f>IF(männlich_Datenerf.!B79="","",männlich_Datenerf.!B79)</f>
        <v/>
      </c>
      <c r="C75" s="130" t="str">
        <f>IF(männlich_Datenerf.!C79="","",männlich_Datenerf.!C79)</f>
        <v/>
      </c>
      <c r="D75" s="50" t="str">
        <f>IF(OR(männlich_Datenerf.!D79="",$D$4=""),"",IF(ROUND(100-10*((männlich_Datenerf.!D79-männlich_Ausw.!$D$3)/männlich_Ausw.!$D$4),0)&lt;0,0,ROUND(100-10*((männlich_Datenerf.!D79-männlich_Ausw.!$D$3)/männlich_Ausw.!$D$4),0)))</f>
        <v/>
      </c>
      <c r="E75" s="55" t="str">
        <f>IF(D75="","",IF(männlich_Datenerf.!D79&lt;=$D$3-1.5*$D$4,"Gold",IF(männlich_Datenerf.!D79&lt;=$D$3-0.5*$D$4,"Silber",IF(männlich_Datenerf.!D79&lt;=$D$3+0.5*$D$4,"Bronze",IF(männlich_Datenerf.!D79&lt;=$D$3+1.5*$D$4,"4. Platz","5. Platz")))))</f>
        <v/>
      </c>
      <c r="F75" s="46" t="str">
        <f>IF(OR(männlich_Datenerf.!E79="",männlich_Ausw.!$F$4=""),"",IF(ROUND(100+10*((männlich_Datenerf.!E79-männlich_Ausw.!$F$3)/männlich_Ausw.!$F$4),0)&lt;0,0,ROUND(100+10*((männlich_Datenerf.!E79-männlich_Ausw.!$F$3)/männlich_Ausw.!$F$4),0)))</f>
        <v/>
      </c>
      <c r="G75" s="55" t="str">
        <f>IF(F75="","",IF(männlich_Datenerf.!E79&gt;=$F$3+1.5*$F$4,"Gold",IF(männlich_Datenerf.!E79&gt;=$F$3+0.5*$F$4,"Silber",IF(männlich_Datenerf.!E79&gt;=$F$3-0.5*$F$4,"Bronze",IF(männlich_Datenerf.!E79&gt;=$F$3-1.5*$F$4,"4. Platz","5. Platz")))))</f>
        <v/>
      </c>
      <c r="H75" s="46" t="str">
        <f>IF(OR(männlich_Datenerf.!F79="",$H$4=""),"",IF(ROUND(100+10*((männlich_Datenerf.!F79-$H$3)/$H$4),0)&lt;0,0,ROUND(100+10*((männlich_Datenerf.!F79-$H$3)/$H$4),0)))</f>
        <v/>
      </c>
      <c r="I75" s="55" t="str">
        <f>IF(H75="","",IF(männlich_Datenerf.!F79&gt;=$H$3+1.5*$H$4,"Gold",IF(männlich_Datenerf.!F79&gt;=$H$3+0.5*$H$4,"Silber",IF(männlich_Datenerf.!F79&gt;=$H$3-0.5*$H$4,"Bronze",IF(männlich_Datenerf.!F79&gt;=$H$3-1.5*$H$4,"4. Platz","5. Platz")))))</f>
        <v/>
      </c>
      <c r="J75" s="46" t="str">
        <f>IF(OR(männlich_Datenerf.!G79="",$J$4=""),"",IF(ROUND(100-10*((männlich_Datenerf.!G79-$J$3)/$J$4),0)&lt;0,0,ROUND(100-10*((männlich_Datenerf.!G79-$J$3)/$J$4),0)))</f>
        <v/>
      </c>
      <c r="K75" s="55" t="str">
        <f>IF(J75="","",IF(männlich_Datenerf.!G79&lt;=$J$3-1.5*$J$4,"Gold",IF(männlich_Datenerf.!G79&lt;=$J$3-0.5*$J$4,"Silber",IF(männlich_Datenerf.!G79&lt;=$J$3+0.5*$J$4,"Bronze",IF(männlich_Datenerf.!G79&lt;=$J$3+1.5*$J$4,"4. Platz","5. Platz")))))</f>
        <v/>
      </c>
      <c r="L75" s="46" t="str">
        <f>IF(OR(männlich_Datenerf.!H79="",$L$4=""),"",IF(ROUND(100+10*((männlich_Datenerf.!H79-$L$3)/$L$4),0)&lt;0,0,ROUND(100+10*((männlich_Datenerf.!H79-$L$3)/$L$4),0)))</f>
        <v/>
      </c>
      <c r="M75" s="55" t="str">
        <f>IF(L75="","",IF(männlich_Datenerf.!H79&gt;=$L$3+1.5*$L$4,"Gold",IF(männlich_Datenerf.!H79&gt;=$L$3+0.5*$L$4,"Silber",IF(männlich_Datenerf.!H79&gt;=$L$3-0.5*$L$4,"Bronze",IF(männlich_Datenerf.!H79&gt;=$L$3-1.5*$L$4,"4. Platz","5. Platz")))))</f>
        <v/>
      </c>
      <c r="N75" s="46" t="str">
        <f>IF(OR(männlich_Datenerf.!I79="",$N$4=""),"",IF(ROUND(100+10*((männlich_Datenerf.!I79-$N$3)/$N$4),0)&lt;0,0,ROUND(100+10*((männlich_Datenerf.!I79-$N$3)/$N$4),0)))</f>
        <v/>
      </c>
      <c r="O75" s="55" t="str">
        <f>IF(N75="","",IF(männlich_Datenerf.!I79&gt;=$N$3+1.5*$N$4,"Gold",IF(männlich_Datenerf.!I79&gt;=$N$3+0.5*$N$4,"Silber",IF(männlich_Datenerf.!I79&gt;=$N$3-0.5*$N$4,"Bronze",IF(männlich_Datenerf.!I79&gt;=$N$3-1.5*$N$4,"4. Platz","5. Platz")))))</f>
        <v/>
      </c>
      <c r="P75" s="47" t="str">
        <f t="shared" si="3"/>
        <v/>
      </c>
      <c r="Q75" s="28" t="str">
        <f>Datenquelle!AC70</f>
        <v/>
      </c>
    </row>
    <row r="76" spans="1:17" ht="13.5" thickBot="1" x14ac:dyDescent="0.25">
      <c r="A76" s="7">
        <f t="shared" si="4"/>
        <v>70</v>
      </c>
      <c r="B76" s="131" t="str">
        <f>IF(männlich_Datenerf.!B80="","",männlich_Datenerf.!B80)</f>
        <v/>
      </c>
      <c r="C76" s="132" t="str">
        <f>IF(männlich_Datenerf.!C80="","",männlich_Datenerf.!C80)</f>
        <v/>
      </c>
      <c r="D76" s="48" t="str">
        <f>IF(OR(männlich_Datenerf.!D80="",$D$4=""),"",IF(ROUND(100-10*((männlich_Datenerf.!D80-männlich_Ausw.!$D$3)/männlich_Ausw.!$D$4),0)&lt;0,0,ROUND(100-10*((männlich_Datenerf.!D80-männlich_Ausw.!$D$3)/männlich_Ausw.!$D$4),0)))</f>
        <v/>
      </c>
      <c r="E76" s="56" t="str">
        <f>IF(D76="","",IF(männlich_Datenerf.!D80&lt;=$D$3-1.5*$D$4,"Gold",IF(männlich_Datenerf.!D80&lt;=$D$3-0.5*$D$4,"Silber",IF(männlich_Datenerf.!D80&lt;=$D$3+0.5*$D$4,"Bronze",IF(männlich_Datenerf.!D80&lt;=$D$3+1.5*$D$4,"4. Platz","5. Platz")))))</f>
        <v/>
      </c>
      <c r="F76" s="48" t="str">
        <f>IF(OR(männlich_Datenerf.!E80="",männlich_Ausw.!$F$4=""),"",IF(ROUND(100+10*((männlich_Datenerf.!E80-männlich_Ausw.!$F$3)/männlich_Ausw.!$F$4),0)&lt;0,0,ROUND(100+10*((männlich_Datenerf.!E80-männlich_Ausw.!$F$3)/männlich_Ausw.!$F$4),0)))</f>
        <v/>
      </c>
      <c r="G76" s="56" t="str">
        <f>IF(F76="","",IF(männlich_Datenerf.!E80&gt;=$F$3+1.5*$F$4,"Gold",IF(männlich_Datenerf.!E80&gt;=$F$3+0.5*$F$4,"Silber",IF(männlich_Datenerf.!E80&gt;=$F$3-0.5*$F$4,"Bronze",IF(männlich_Datenerf.!E80&gt;=$F$3-1.5*$F$4,"4. Platz","5. Platz")))))</f>
        <v/>
      </c>
      <c r="H76" s="48" t="str">
        <f>IF(OR(männlich_Datenerf.!F80="",$H$4=""),"",IF(ROUND(100+10*((männlich_Datenerf.!F80-$H$3)/$H$4),0)&lt;0,0,ROUND(100+10*((männlich_Datenerf.!F80-$H$3)/$H$4),0)))</f>
        <v/>
      </c>
      <c r="I76" s="56" t="str">
        <f>IF(H76="","",IF(männlich_Datenerf.!F80&gt;=$H$3+1.5*$H$4,"Gold",IF(männlich_Datenerf.!F80&gt;=$H$3+0.5*$H$4,"Silber",IF(männlich_Datenerf.!F80&gt;=$H$3-0.5*$H$4,"Bronze",IF(männlich_Datenerf.!F80&gt;=$H$3-1.5*$H$4,"4. Platz","5. Platz")))))</f>
        <v/>
      </c>
      <c r="J76" s="48" t="str">
        <f>IF(OR(männlich_Datenerf.!G80="",$J$4=""),"",IF(ROUND(100-10*((männlich_Datenerf.!G80-$J$3)/$J$4),0)&lt;0,0,ROUND(100-10*((männlich_Datenerf.!G80-$J$3)/$J$4),0)))</f>
        <v/>
      </c>
      <c r="K76" s="56" t="str">
        <f>IF(J76="","",IF(männlich_Datenerf.!G80&lt;=$J$3-1.5*$J$4,"Gold",IF(männlich_Datenerf.!G80&lt;=$J$3-0.5*$J$4,"Silber",IF(männlich_Datenerf.!G80&lt;=$J$3+0.5*$J$4,"Bronze",IF(männlich_Datenerf.!G80&lt;=$J$3+1.5*$J$4,"4. Platz","5. Platz")))))</f>
        <v/>
      </c>
      <c r="L76" s="48" t="str">
        <f>IF(OR(männlich_Datenerf.!H80="",$L$4=""),"",IF(ROUND(100+10*((männlich_Datenerf.!H80-$L$3)/$L$4),0)&lt;0,0,ROUND(100+10*((männlich_Datenerf.!H80-$L$3)/$L$4),0)))</f>
        <v/>
      </c>
      <c r="M76" s="56" t="str">
        <f>IF(L76="","",IF(männlich_Datenerf.!H80&gt;=$L$3+1.5*$L$4,"Gold",IF(männlich_Datenerf.!H80&gt;=$L$3+0.5*$L$4,"Silber",IF(männlich_Datenerf.!H80&gt;=$L$3-0.5*$L$4,"Bronze",IF(männlich_Datenerf.!H80&gt;=$L$3-1.5*$L$4,"4. Platz","5. Platz")))))</f>
        <v/>
      </c>
      <c r="N76" s="48" t="str">
        <f>IF(OR(männlich_Datenerf.!I80="",$N$4=""),"",IF(ROUND(100+10*((männlich_Datenerf.!I80-$N$3)/$N$4),0)&lt;0,0,ROUND(100+10*((männlich_Datenerf.!I80-$N$3)/$N$4),0)))</f>
        <v/>
      </c>
      <c r="O76" s="56" t="str">
        <f>IF(N76="","",IF(männlich_Datenerf.!I80&gt;=$N$3+1.5*$N$4,"Gold",IF(männlich_Datenerf.!I80&gt;=$N$3+0.5*$N$4,"Silber",IF(männlich_Datenerf.!I80&gt;=$N$3-0.5*$N$4,"Bronze",IF(männlich_Datenerf.!I80&gt;=$N$3-1.5*$N$4,"4. Platz","5. Platz")))))</f>
        <v/>
      </c>
      <c r="P76" s="49" t="str">
        <f t="shared" si="3"/>
        <v/>
      </c>
      <c r="Q76" s="99" t="str">
        <f>Datenquelle!AC71</f>
        <v/>
      </c>
    </row>
    <row r="77" spans="1:17" x14ac:dyDescent="0.2">
      <c r="A77" s="8">
        <f t="shared" si="4"/>
        <v>71</v>
      </c>
      <c r="B77" s="133" t="str">
        <f>IF(männlich_Datenerf.!B81="","",männlich_Datenerf.!B81)</f>
        <v/>
      </c>
      <c r="C77" s="134" t="str">
        <f>IF(männlich_Datenerf.!C81="","",männlich_Datenerf.!C81)</f>
        <v/>
      </c>
      <c r="D77" s="50" t="str">
        <f>IF(OR(männlich_Datenerf.!D81="",$D$4=""),"",IF(ROUND(100-10*((männlich_Datenerf.!D81-männlich_Ausw.!$D$3)/männlich_Ausw.!$D$4),0)&lt;0,0,ROUND(100-10*((männlich_Datenerf.!D81-männlich_Ausw.!$D$3)/männlich_Ausw.!$D$4),0)))</f>
        <v/>
      </c>
      <c r="E77" s="57" t="str">
        <f>IF(D77="","",IF(männlich_Datenerf.!D81&lt;=$D$3-1.5*$D$4,"Gold",IF(männlich_Datenerf.!D81&lt;=$D$3-0.5*$D$4,"Silber",IF(männlich_Datenerf.!D81&lt;=$D$3+0.5*$D$4,"Bronze",IF(männlich_Datenerf.!D81&lt;=$D$3+1.5*$D$4,"4. Platz","5. Platz")))))</f>
        <v/>
      </c>
      <c r="F77" s="50" t="str">
        <f>IF(OR(männlich_Datenerf.!E81="",männlich_Ausw.!$F$4=""),"",IF(ROUND(100+10*((männlich_Datenerf.!E81-männlich_Ausw.!$F$3)/männlich_Ausw.!$F$4),0)&lt;0,0,ROUND(100+10*((männlich_Datenerf.!E81-männlich_Ausw.!$F$3)/männlich_Ausw.!$F$4),0)))</f>
        <v/>
      </c>
      <c r="G77" s="57" t="str">
        <f>IF(F77="","",IF(männlich_Datenerf.!E81&gt;=$F$3+1.5*$F$4,"Gold",IF(männlich_Datenerf.!E81&gt;=$F$3+0.5*$F$4,"Silber",IF(männlich_Datenerf.!E81&gt;=$F$3-0.5*$F$4,"Bronze",IF(männlich_Datenerf.!E81&gt;=$F$3-1.5*$F$4,"4. Platz","5. Platz")))))</f>
        <v/>
      </c>
      <c r="H77" s="50" t="str">
        <f>IF(OR(männlich_Datenerf.!F81="",$H$4=""),"",IF(ROUND(100+10*((männlich_Datenerf.!F81-$H$3)/$H$4),0)&lt;0,0,ROUND(100+10*((männlich_Datenerf.!F81-$H$3)/$H$4),0)))</f>
        <v/>
      </c>
      <c r="I77" s="57" t="str">
        <f>IF(H77="","",IF(männlich_Datenerf.!F81&gt;=$H$3+1.5*$H$4,"Gold",IF(männlich_Datenerf.!F81&gt;=$H$3+0.5*$H$4,"Silber",IF(männlich_Datenerf.!F81&gt;=$H$3-0.5*$H$4,"Bronze",IF(männlich_Datenerf.!F81&gt;=$H$3-1.5*$H$4,"4. Platz","5. Platz")))))</f>
        <v/>
      </c>
      <c r="J77" s="50" t="str">
        <f>IF(OR(männlich_Datenerf.!G81="",$J$4=""),"",IF(ROUND(100-10*((männlich_Datenerf.!G81-$J$3)/$J$4),0)&lt;0,0,ROUND(100-10*((männlich_Datenerf.!G81-$J$3)/$J$4),0)))</f>
        <v/>
      </c>
      <c r="K77" s="57" t="str">
        <f>IF(J77="","",IF(männlich_Datenerf.!G81&lt;=$J$3-1.5*$J$4,"Gold",IF(männlich_Datenerf.!G81&lt;=$J$3-0.5*$J$4,"Silber",IF(männlich_Datenerf.!G81&lt;=$J$3+0.5*$J$4,"Bronze",IF(männlich_Datenerf.!G81&lt;=$J$3+1.5*$J$4,"4. Platz","5. Platz")))))</f>
        <v/>
      </c>
      <c r="L77" s="50" t="str">
        <f>IF(OR(männlich_Datenerf.!H81="",$L$4=""),"",IF(ROUND(100+10*((männlich_Datenerf.!H81-$L$3)/$L$4),0)&lt;0,0,ROUND(100+10*((männlich_Datenerf.!H81-$L$3)/$L$4),0)))</f>
        <v/>
      </c>
      <c r="M77" s="57" t="str">
        <f>IF(L77="","",IF(männlich_Datenerf.!H81&gt;=$L$3+1.5*$L$4,"Gold",IF(männlich_Datenerf.!H81&gt;=$L$3+0.5*$L$4,"Silber",IF(männlich_Datenerf.!H81&gt;=$L$3-0.5*$L$4,"Bronze",IF(männlich_Datenerf.!H81&gt;=$L$3-1.5*$L$4,"4. Platz","5. Platz")))))</f>
        <v/>
      </c>
      <c r="N77" s="50" t="str">
        <f>IF(OR(männlich_Datenerf.!I81="",$N$4=""),"",IF(ROUND(100+10*((männlich_Datenerf.!I81-$N$3)/$N$4),0)&lt;0,0,ROUND(100+10*((männlich_Datenerf.!I81-$N$3)/$N$4),0)))</f>
        <v/>
      </c>
      <c r="O77" s="57" t="str">
        <f>IF(N77="","",IF(männlich_Datenerf.!I81&gt;=$N$3+1.5*$N$4,"Gold",IF(männlich_Datenerf.!I81&gt;=$N$3+0.5*$N$4,"Silber",IF(männlich_Datenerf.!I81&gt;=$N$3-0.5*$N$4,"Bronze",IF(männlich_Datenerf.!I81&gt;=$N$3-1.5*$N$4,"4. Platz","5. Platz")))))</f>
        <v/>
      </c>
      <c r="P77" s="51" t="str">
        <f t="shared" si="3"/>
        <v/>
      </c>
      <c r="Q77" s="28" t="str">
        <f>Datenquelle!AC72</f>
        <v/>
      </c>
    </row>
    <row r="78" spans="1:17" x14ac:dyDescent="0.2">
      <c r="A78" s="6">
        <f t="shared" si="4"/>
        <v>72</v>
      </c>
      <c r="B78" s="129" t="str">
        <f>IF(männlich_Datenerf.!B82="","",männlich_Datenerf.!B82)</f>
        <v/>
      </c>
      <c r="C78" s="130" t="str">
        <f>IF(männlich_Datenerf.!C82="","",männlich_Datenerf.!C82)</f>
        <v/>
      </c>
      <c r="D78" s="50" t="str">
        <f>IF(OR(männlich_Datenerf.!D82="",$D$4=""),"",IF(ROUND(100-10*((männlich_Datenerf.!D82-männlich_Ausw.!$D$3)/männlich_Ausw.!$D$4),0)&lt;0,0,ROUND(100-10*((männlich_Datenerf.!D82-männlich_Ausw.!$D$3)/männlich_Ausw.!$D$4),0)))</f>
        <v/>
      </c>
      <c r="E78" s="55" t="str">
        <f>IF(D78="","",IF(männlich_Datenerf.!D82&lt;=$D$3-1.5*$D$4,"Gold",IF(männlich_Datenerf.!D82&lt;=$D$3-0.5*$D$4,"Silber",IF(männlich_Datenerf.!D82&lt;=$D$3+0.5*$D$4,"Bronze",IF(männlich_Datenerf.!D82&lt;=$D$3+1.5*$D$4,"4. Platz","5. Platz")))))</f>
        <v/>
      </c>
      <c r="F78" s="46" t="str">
        <f>IF(OR(männlich_Datenerf.!E82="",männlich_Ausw.!$F$4=""),"",IF(ROUND(100+10*((männlich_Datenerf.!E82-männlich_Ausw.!$F$3)/männlich_Ausw.!$F$4),0)&lt;0,0,ROUND(100+10*((männlich_Datenerf.!E82-männlich_Ausw.!$F$3)/männlich_Ausw.!$F$4),0)))</f>
        <v/>
      </c>
      <c r="G78" s="55" t="str">
        <f>IF(F78="","",IF(männlich_Datenerf.!E82&gt;=$F$3+1.5*$F$4,"Gold",IF(männlich_Datenerf.!E82&gt;=$F$3+0.5*$F$4,"Silber",IF(männlich_Datenerf.!E82&gt;=$F$3-0.5*$F$4,"Bronze",IF(männlich_Datenerf.!E82&gt;=$F$3-1.5*$F$4,"4. Platz","5. Platz")))))</f>
        <v/>
      </c>
      <c r="H78" s="46" t="str">
        <f>IF(OR(männlich_Datenerf.!F82="",$H$4=""),"",IF(ROUND(100+10*((männlich_Datenerf.!F82-$H$3)/$H$4),0)&lt;0,0,ROUND(100+10*((männlich_Datenerf.!F82-$H$3)/$H$4),0)))</f>
        <v/>
      </c>
      <c r="I78" s="55" t="str">
        <f>IF(H78="","",IF(männlich_Datenerf.!F82&gt;=$H$3+1.5*$H$4,"Gold",IF(männlich_Datenerf.!F82&gt;=$H$3+0.5*$H$4,"Silber",IF(männlich_Datenerf.!F82&gt;=$H$3-0.5*$H$4,"Bronze",IF(männlich_Datenerf.!F82&gt;=$H$3-1.5*$H$4,"4. Platz","5. Platz")))))</f>
        <v/>
      </c>
      <c r="J78" s="46" t="str">
        <f>IF(OR(männlich_Datenerf.!G82="",$J$4=""),"",IF(ROUND(100-10*((männlich_Datenerf.!G82-$J$3)/$J$4),0)&lt;0,0,ROUND(100-10*((männlich_Datenerf.!G82-$J$3)/$J$4),0)))</f>
        <v/>
      </c>
      <c r="K78" s="55" t="str">
        <f>IF(J78="","",IF(männlich_Datenerf.!G82&lt;=$J$3-1.5*$J$4,"Gold",IF(männlich_Datenerf.!G82&lt;=$J$3-0.5*$J$4,"Silber",IF(männlich_Datenerf.!G82&lt;=$J$3+0.5*$J$4,"Bronze",IF(männlich_Datenerf.!G82&lt;=$J$3+1.5*$J$4,"4. Platz","5. Platz")))))</f>
        <v/>
      </c>
      <c r="L78" s="46" t="str">
        <f>IF(OR(männlich_Datenerf.!H82="",$L$4=""),"",IF(ROUND(100+10*((männlich_Datenerf.!H82-$L$3)/$L$4),0)&lt;0,0,ROUND(100+10*((männlich_Datenerf.!H82-$L$3)/$L$4),0)))</f>
        <v/>
      </c>
      <c r="M78" s="55" t="str">
        <f>IF(L78="","",IF(männlich_Datenerf.!H82&gt;=$L$3+1.5*$L$4,"Gold",IF(männlich_Datenerf.!H82&gt;=$L$3+0.5*$L$4,"Silber",IF(männlich_Datenerf.!H82&gt;=$L$3-0.5*$L$4,"Bronze",IF(männlich_Datenerf.!H82&gt;=$L$3-1.5*$L$4,"4. Platz","5. Platz")))))</f>
        <v/>
      </c>
      <c r="N78" s="46" t="str">
        <f>IF(OR(männlich_Datenerf.!I82="",$N$4=""),"",IF(ROUND(100+10*((männlich_Datenerf.!I82-$N$3)/$N$4),0)&lt;0,0,ROUND(100+10*((männlich_Datenerf.!I82-$N$3)/$N$4),0)))</f>
        <v/>
      </c>
      <c r="O78" s="55" t="str">
        <f>IF(N78="","",IF(männlich_Datenerf.!I82&gt;=$N$3+1.5*$N$4,"Gold",IF(männlich_Datenerf.!I82&gt;=$N$3+0.5*$N$4,"Silber",IF(männlich_Datenerf.!I82&gt;=$N$3-0.5*$N$4,"Bronze",IF(männlich_Datenerf.!I82&gt;=$N$3-1.5*$N$4,"4. Platz","5. Platz")))))</f>
        <v/>
      </c>
      <c r="P78" s="47" t="str">
        <f t="shared" si="3"/>
        <v/>
      </c>
      <c r="Q78" s="28" t="str">
        <f>Datenquelle!AC73</f>
        <v/>
      </c>
    </row>
    <row r="79" spans="1:17" x14ac:dyDescent="0.2">
      <c r="A79" s="6">
        <f t="shared" si="4"/>
        <v>73</v>
      </c>
      <c r="B79" s="129" t="str">
        <f>IF(männlich_Datenerf.!B83="","",männlich_Datenerf.!B83)</f>
        <v/>
      </c>
      <c r="C79" s="130" t="str">
        <f>IF(männlich_Datenerf.!C83="","",männlich_Datenerf.!C83)</f>
        <v/>
      </c>
      <c r="D79" s="50" t="str">
        <f>IF(OR(männlich_Datenerf.!D83="",$D$4=""),"",IF(ROUND(100-10*((männlich_Datenerf.!D83-männlich_Ausw.!$D$3)/männlich_Ausw.!$D$4),0)&lt;0,0,ROUND(100-10*((männlich_Datenerf.!D83-männlich_Ausw.!$D$3)/männlich_Ausw.!$D$4),0)))</f>
        <v/>
      </c>
      <c r="E79" s="55" t="str">
        <f>IF(D79="","",IF(männlich_Datenerf.!D83&lt;=$D$3-1.5*$D$4,"Gold",IF(männlich_Datenerf.!D83&lt;=$D$3-0.5*$D$4,"Silber",IF(männlich_Datenerf.!D83&lt;=$D$3+0.5*$D$4,"Bronze",IF(männlich_Datenerf.!D83&lt;=$D$3+1.5*$D$4,"4. Platz","5. Platz")))))</f>
        <v/>
      </c>
      <c r="F79" s="46" t="str">
        <f>IF(OR(männlich_Datenerf.!E83="",männlich_Ausw.!$F$4=""),"",IF(ROUND(100+10*((männlich_Datenerf.!E83-männlich_Ausw.!$F$3)/männlich_Ausw.!$F$4),0)&lt;0,0,ROUND(100+10*((männlich_Datenerf.!E83-männlich_Ausw.!$F$3)/männlich_Ausw.!$F$4),0)))</f>
        <v/>
      </c>
      <c r="G79" s="55" t="str">
        <f>IF(F79="","",IF(männlich_Datenerf.!E83&gt;=$F$3+1.5*$F$4,"Gold",IF(männlich_Datenerf.!E83&gt;=$F$3+0.5*$F$4,"Silber",IF(männlich_Datenerf.!E83&gt;=$F$3-0.5*$F$4,"Bronze",IF(männlich_Datenerf.!E83&gt;=$F$3-1.5*$F$4,"4. Platz","5. Platz")))))</f>
        <v/>
      </c>
      <c r="H79" s="46" t="str">
        <f>IF(OR(männlich_Datenerf.!F83="",$H$4=""),"",IF(ROUND(100+10*((männlich_Datenerf.!F83-$H$3)/$H$4),0)&lt;0,0,ROUND(100+10*((männlich_Datenerf.!F83-$H$3)/$H$4),0)))</f>
        <v/>
      </c>
      <c r="I79" s="55" t="str">
        <f>IF(H79="","",IF(männlich_Datenerf.!F83&gt;=$H$3+1.5*$H$4,"Gold",IF(männlich_Datenerf.!F83&gt;=$H$3+0.5*$H$4,"Silber",IF(männlich_Datenerf.!F83&gt;=$H$3-0.5*$H$4,"Bronze",IF(männlich_Datenerf.!F83&gt;=$H$3-1.5*$H$4,"4. Platz","5. Platz")))))</f>
        <v/>
      </c>
      <c r="J79" s="46" t="str">
        <f>IF(OR(männlich_Datenerf.!G83="",$J$4=""),"",IF(ROUND(100-10*((männlich_Datenerf.!G83-$J$3)/$J$4),0)&lt;0,0,ROUND(100-10*((männlich_Datenerf.!G83-$J$3)/$J$4),0)))</f>
        <v/>
      </c>
      <c r="K79" s="55" t="str">
        <f>IF(J79="","",IF(männlich_Datenerf.!G83&lt;=$J$3-1.5*$J$4,"Gold",IF(männlich_Datenerf.!G83&lt;=$J$3-0.5*$J$4,"Silber",IF(männlich_Datenerf.!G83&lt;=$J$3+0.5*$J$4,"Bronze",IF(männlich_Datenerf.!G83&lt;=$J$3+1.5*$J$4,"4. Platz","5. Platz")))))</f>
        <v/>
      </c>
      <c r="L79" s="46" t="str">
        <f>IF(OR(männlich_Datenerf.!H83="",$L$4=""),"",IF(ROUND(100+10*((männlich_Datenerf.!H83-$L$3)/$L$4),0)&lt;0,0,ROUND(100+10*((männlich_Datenerf.!H83-$L$3)/$L$4),0)))</f>
        <v/>
      </c>
      <c r="M79" s="55" t="str">
        <f>IF(L79="","",IF(männlich_Datenerf.!H83&gt;=$L$3+1.5*$L$4,"Gold",IF(männlich_Datenerf.!H83&gt;=$L$3+0.5*$L$4,"Silber",IF(männlich_Datenerf.!H83&gt;=$L$3-0.5*$L$4,"Bronze",IF(männlich_Datenerf.!H83&gt;=$L$3-1.5*$L$4,"4. Platz","5. Platz")))))</f>
        <v/>
      </c>
      <c r="N79" s="46" t="str">
        <f>IF(OR(männlich_Datenerf.!I83="",$N$4=""),"",IF(ROUND(100+10*((männlich_Datenerf.!I83-$N$3)/$N$4),0)&lt;0,0,ROUND(100+10*((männlich_Datenerf.!I83-$N$3)/$N$4),0)))</f>
        <v/>
      </c>
      <c r="O79" s="55" t="str">
        <f>IF(N79="","",IF(männlich_Datenerf.!I83&gt;=$N$3+1.5*$N$4,"Gold",IF(männlich_Datenerf.!I83&gt;=$N$3+0.5*$N$4,"Silber",IF(männlich_Datenerf.!I83&gt;=$N$3-0.5*$N$4,"Bronze",IF(männlich_Datenerf.!I83&gt;=$N$3-1.5*$N$4,"4. Platz","5. Platz")))))</f>
        <v/>
      </c>
      <c r="P79" s="47" t="str">
        <f t="shared" si="3"/>
        <v/>
      </c>
      <c r="Q79" s="28" t="str">
        <f>Datenquelle!AC74</f>
        <v/>
      </c>
    </row>
    <row r="80" spans="1:17" x14ac:dyDescent="0.2">
      <c r="A80" s="6">
        <f t="shared" si="4"/>
        <v>74</v>
      </c>
      <c r="B80" s="129" t="str">
        <f>IF(männlich_Datenerf.!B84="","",männlich_Datenerf.!B84)</f>
        <v/>
      </c>
      <c r="C80" s="130" t="str">
        <f>IF(männlich_Datenerf.!C84="","",männlich_Datenerf.!C84)</f>
        <v/>
      </c>
      <c r="D80" s="50" t="str">
        <f>IF(OR(männlich_Datenerf.!D84="",$D$4=""),"",IF(ROUND(100-10*((männlich_Datenerf.!D84-männlich_Ausw.!$D$3)/männlich_Ausw.!$D$4),0)&lt;0,0,ROUND(100-10*((männlich_Datenerf.!D84-männlich_Ausw.!$D$3)/männlich_Ausw.!$D$4),0)))</f>
        <v/>
      </c>
      <c r="E80" s="55" t="str">
        <f>IF(D80="","",IF(männlich_Datenerf.!D84&lt;=$D$3-1.5*$D$4,"Gold",IF(männlich_Datenerf.!D84&lt;=$D$3-0.5*$D$4,"Silber",IF(männlich_Datenerf.!D84&lt;=$D$3+0.5*$D$4,"Bronze",IF(männlich_Datenerf.!D84&lt;=$D$3+1.5*$D$4,"4. Platz","5. Platz")))))</f>
        <v/>
      </c>
      <c r="F80" s="46" t="str">
        <f>IF(OR(männlich_Datenerf.!E84="",männlich_Ausw.!$F$4=""),"",IF(ROUND(100+10*((männlich_Datenerf.!E84-männlich_Ausw.!$F$3)/männlich_Ausw.!$F$4),0)&lt;0,0,ROUND(100+10*((männlich_Datenerf.!E84-männlich_Ausw.!$F$3)/männlich_Ausw.!$F$4),0)))</f>
        <v/>
      </c>
      <c r="G80" s="55" t="str">
        <f>IF(F80="","",IF(männlich_Datenerf.!E84&gt;=$F$3+1.5*$F$4,"Gold",IF(männlich_Datenerf.!E84&gt;=$F$3+0.5*$F$4,"Silber",IF(männlich_Datenerf.!E84&gt;=$F$3-0.5*$F$4,"Bronze",IF(männlich_Datenerf.!E84&gt;=$F$3-1.5*$F$4,"4. Platz","5. Platz")))))</f>
        <v/>
      </c>
      <c r="H80" s="46" t="str">
        <f>IF(OR(männlich_Datenerf.!F84="",$H$4=""),"",IF(ROUND(100+10*((männlich_Datenerf.!F84-$H$3)/$H$4),0)&lt;0,0,ROUND(100+10*((männlich_Datenerf.!F84-$H$3)/$H$4),0)))</f>
        <v/>
      </c>
      <c r="I80" s="55" t="str">
        <f>IF(H80="","",IF(männlich_Datenerf.!F84&gt;=$H$3+1.5*$H$4,"Gold",IF(männlich_Datenerf.!F84&gt;=$H$3+0.5*$H$4,"Silber",IF(männlich_Datenerf.!F84&gt;=$H$3-0.5*$H$4,"Bronze",IF(männlich_Datenerf.!F84&gt;=$H$3-1.5*$H$4,"4. Platz","5. Platz")))))</f>
        <v/>
      </c>
      <c r="J80" s="46" t="str">
        <f>IF(OR(männlich_Datenerf.!G84="",$J$4=""),"",IF(ROUND(100-10*((männlich_Datenerf.!G84-$J$3)/$J$4),0)&lt;0,0,ROUND(100-10*((männlich_Datenerf.!G84-$J$3)/$J$4),0)))</f>
        <v/>
      </c>
      <c r="K80" s="55" t="str">
        <f>IF(J80="","",IF(männlich_Datenerf.!G84&lt;=$J$3-1.5*$J$4,"Gold",IF(männlich_Datenerf.!G84&lt;=$J$3-0.5*$J$4,"Silber",IF(männlich_Datenerf.!G84&lt;=$J$3+0.5*$J$4,"Bronze",IF(männlich_Datenerf.!G84&lt;=$J$3+1.5*$J$4,"4. Platz","5. Platz")))))</f>
        <v/>
      </c>
      <c r="L80" s="46" t="str">
        <f>IF(OR(männlich_Datenerf.!H84="",$L$4=""),"",IF(ROUND(100+10*((männlich_Datenerf.!H84-$L$3)/$L$4),0)&lt;0,0,ROUND(100+10*((männlich_Datenerf.!H84-$L$3)/$L$4),0)))</f>
        <v/>
      </c>
      <c r="M80" s="55" t="str">
        <f>IF(L80="","",IF(männlich_Datenerf.!H84&gt;=$L$3+1.5*$L$4,"Gold",IF(männlich_Datenerf.!H84&gt;=$L$3+0.5*$L$4,"Silber",IF(männlich_Datenerf.!H84&gt;=$L$3-0.5*$L$4,"Bronze",IF(männlich_Datenerf.!H84&gt;=$L$3-1.5*$L$4,"4. Platz","5. Platz")))))</f>
        <v/>
      </c>
      <c r="N80" s="46" t="str">
        <f>IF(OR(männlich_Datenerf.!I84="",$N$4=""),"",IF(ROUND(100+10*((männlich_Datenerf.!I84-$N$3)/$N$4),0)&lt;0,0,ROUND(100+10*((männlich_Datenerf.!I84-$N$3)/$N$4),0)))</f>
        <v/>
      </c>
      <c r="O80" s="55" t="str">
        <f>IF(N80="","",IF(männlich_Datenerf.!I84&gt;=$N$3+1.5*$N$4,"Gold",IF(männlich_Datenerf.!I84&gt;=$N$3+0.5*$N$4,"Silber",IF(männlich_Datenerf.!I84&gt;=$N$3-0.5*$N$4,"Bronze",IF(männlich_Datenerf.!I84&gt;=$N$3-1.5*$N$4,"4. Platz","5. Platz")))))</f>
        <v/>
      </c>
      <c r="P80" s="47" t="str">
        <f t="shared" si="3"/>
        <v/>
      </c>
      <c r="Q80" s="28" t="str">
        <f>Datenquelle!AC75</f>
        <v/>
      </c>
    </row>
    <row r="81" spans="1:17" ht="13.5" thickBot="1" x14ac:dyDescent="0.25">
      <c r="A81" s="7">
        <f t="shared" si="4"/>
        <v>75</v>
      </c>
      <c r="B81" s="131" t="str">
        <f>IF(männlich_Datenerf.!B85="","",männlich_Datenerf.!B85)</f>
        <v/>
      </c>
      <c r="C81" s="132" t="str">
        <f>IF(männlich_Datenerf.!C85="","",männlich_Datenerf.!C85)</f>
        <v/>
      </c>
      <c r="D81" s="48" t="str">
        <f>IF(OR(männlich_Datenerf.!D85="",$D$4=""),"",IF(ROUND(100-10*((männlich_Datenerf.!D85-männlich_Ausw.!$D$3)/männlich_Ausw.!$D$4),0)&lt;0,0,ROUND(100-10*((männlich_Datenerf.!D85-männlich_Ausw.!$D$3)/männlich_Ausw.!$D$4),0)))</f>
        <v/>
      </c>
      <c r="E81" s="56" t="str">
        <f>IF(D81="","",IF(männlich_Datenerf.!D85&lt;=$D$3-1.5*$D$4,"Gold",IF(männlich_Datenerf.!D85&lt;=$D$3-0.5*$D$4,"Silber",IF(männlich_Datenerf.!D85&lt;=$D$3+0.5*$D$4,"Bronze",IF(männlich_Datenerf.!D85&lt;=$D$3+1.5*$D$4,"4. Platz","5. Platz")))))</f>
        <v/>
      </c>
      <c r="F81" s="48" t="str">
        <f>IF(OR(männlich_Datenerf.!E85="",männlich_Ausw.!$F$4=""),"",IF(ROUND(100+10*((männlich_Datenerf.!E85-männlich_Ausw.!$F$3)/männlich_Ausw.!$F$4),0)&lt;0,0,ROUND(100+10*((männlich_Datenerf.!E85-männlich_Ausw.!$F$3)/männlich_Ausw.!$F$4),0)))</f>
        <v/>
      </c>
      <c r="G81" s="56" t="str">
        <f>IF(F81="","",IF(männlich_Datenerf.!E85&gt;=$F$3+1.5*$F$4,"Gold",IF(männlich_Datenerf.!E85&gt;=$F$3+0.5*$F$4,"Silber",IF(männlich_Datenerf.!E85&gt;=$F$3-0.5*$F$4,"Bronze",IF(männlich_Datenerf.!E85&gt;=$F$3-1.5*$F$4,"4. Platz","5. Platz")))))</f>
        <v/>
      </c>
      <c r="H81" s="48" t="str">
        <f>IF(OR(männlich_Datenerf.!F85="",$H$4=""),"",IF(ROUND(100+10*((männlich_Datenerf.!F85-$H$3)/$H$4),0)&lt;0,0,ROUND(100+10*((männlich_Datenerf.!F85-$H$3)/$H$4),0)))</f>
        <v/>
      </c>
      <c r="I81" s="56" t="str">
        <f>IF(H81="","",IF(männlich_Datenerf.!F85&gt;=$H$3+1.5*$H$4,"Gold",IF(männlich_Datenerf.!F85&gt;=$H$3+0.5*$H$4,"Silber",IF(männlich_Datenerf.!F85&gt;=$H$3-0.5*$H$4,"Bronze",IF(männlich_Datenerf.!F85&gt;=$H$3-1.5*$H$4,"4. Platz","5. Platz")))))</f>
        <v/>
      </c>
      <c r="J81" s="48" t="str">
        <f>IF(OR(männlich_Datenerf.!G85="",$J$4=""),"",IF(ROUND(100-10*((männlich_Datenerf.!G85-$J$3)/$J$4),0)&lt;0,0,ROUND(100-10*((männlich_Datenerf.!G85-$J$3)/$J$4),0)))</f>
        <v/>
      </c>
      <c r="K81" s="56" t="str">
        <f>IF(J81="","",IF(männlich_Datenerf.!G85&lt;=$J$3-1.5*$J$4,"Gold",IF(männlich_Datenerf.!G85&lt;=$J$3-0.5*$J$4,"Silber",IF(männlich_Datenerf.!G85&lt;=$J$3+0.5*$J$4,"Bronze",IF(männlich_Datenerf.!G85&lt;=$J$3+1.5*$J$4,"4. Platz","5. Platz")))))</f>
        <v/>
      </c>
      <c r="L81" s="48" t="str">
        <f>IF(OR(männlich_Datenerf.!H85="",$L$4=""),"",IF(ROUND(100+10*((männlich_Datenerf.!H85-$L$3)/$L$4),0)&lt;0,0,ROUND(100+10*((männlich_Datenerf.!H85-$L$3)/$L$4),0)))</f>
        <v/>
      </c>
      <c r="M81" s="56" t="str">
        <f>IF(L81="","",IF(männlich_Datenerf.!H85&gt;=$L$3+1.5*$L$4,"Gold",IF(männlich_Datenerf.!H85&gt;=$L$3+0.5*$L$4,"Silber",IF(männlich_Datenerf.!H85&gt;=$L$3-0.5*$L$4,"Bronze",IF(männlich_Datenerf.!H85&gt;=$L$3-1.5*$L$4,"4. Platz","5. Platz")))))</f>
        <v/>
      </c>
      <c r="N81" s="48" t="str">
        <f>IF(OR(männlich_Datenerf.!I85="",$N$4=""),"",IF(ROUND(100+10*((männlich_Datenerf.!I85-$N$3)/$N$4),0)&lt;0,0,ROUND(100+10*((männlich_Datenerf.!I85-$N$3)/$N$4),0)))</f>
        <v/>
      </c>
      <c r="O81" s="56" t="str">
        <f>IF(N81="","",IF(männlich_Datenerf.!I85&gt;=$N$3+1.5*$N$4,"Gold",IF(männlich_Datenerf.!I85&gt;=$N$3+0.5*$N$4,"Silber",IF(männlich_Datenerf.!I85&gt;=$N$3-0.5*$N$4,"Bronze",IF(männlich_Datenerf.!I85&gt;=$N$3-1.5*$N$4,"4. Platz","5. Platz")))))</f>
        <v/>
      </c>
      <c r="P81" s="49" t="str">
        <f t="shared" si="3"/>
        <v/>
      </c>
      <c r="Q81" s="99" t="str">
        <f>Datenquelle!AC76</f>
        <v/>
      </c>
    </row>
    <row r="82" spans="1:17" x14ac:dyDescent="0.2">
      <c r="A82" s="8">
        <f t="shared" si="4"/>
        <v>76</v>
      </c>
      <c r="B82" s="133" t="str">
        <f>IF(männlich_Datenerf.!B86="","",männlich_Datenerf.!B86)</f>
        <v/>
      </c>
      <c r="C82" s="134" t="str">
        <f>IF(männlich_Datenerf.!C86="","",männlich_Datenerf.!C86)</f>
        <v/>
      </c>
      <c r="D82" s="50" t="str">
        <f>IF(OR(männlich_Datenerf.!D86="",$D$4=""),"",IF(ROUND(100-10*((männlich_Datenerf.!D86-männlich_Ausw.!$D$3)/männlich_Ausw.!$D$4),0)&lt;0,0,ROUND(100-10*((männlich_Datenerf.!D86-männlich_Ausw.!$D$3)/männlich_Ausw.!$D$4),0)))</f>
        <v/>
      </c>
      <c r="E82" s="57" t="str">
        <f>IF(D82="","",IF(männlich_Datenerf.!D86&lt;=$D$3-1.5*$D$4,"Gold",IF(männlich_Datenerf.!D86&lt;=$D$3-0.5*$D$4,"Silber",IF(männlich_Datenerf.!D86&lt;=$D$3+0.5*$D$4,"Bronze",IF(männlich_Datenerf.!D86&lt;=$D$3+1.5*$D$4,"4. Platz","5. Platz")))))</f>
        <v/>
      </c>
      <c r="F82" s="50" t="str">
        <f>IF(OR(männlich_Datenerf.!E86="",männlich_Ausw.!$F$4=""),"",IF(ROUND(100+10*((männlich_Datenerf.!E86-männlich_Ausw.!$F$3)/männlich_Ausw.!$F$4),0)&lt;0,0,ROUND(100+10*((männlich_Datenerf.!E86-männlich_Ausw.!$F$3)/männlich_Ausw.!$F$4),0)))</f>
        <v/>
      </c>
      <c r="G82" s="57" t="str">
        <f>IF(F82="","",IF(männlich_Datenerf.!E86&gt;=$F$3+1.5*$F$4,"Gold",IF(männlich_Datenerf.!E86&gt;=$F$3+0.5*$F$4,"Silber",IF(männlich_Datenerf.!E86&gt;=$F$3-0.5*$F$4,"Bronze",IF(männlich_Datenerf.!E86&gt;=$F$3-1.5*$F$4,"4. Platz","5. Platz")))))</f>
        <v/>
      </c>
      <c r="H82" s="50" t="str">
        <f>IF(OR(männlich_Datenerf.!F86="",$H$4=""),"",IF(ROUND(100+10*((männlich_Datenerf.!F86-$H$3)/$H$4),0)&lt;0,0,ROUND(100+10*((männlich_Datenerf.!F86-$H$3)/$H$4),0)))</f>
        <v/>
      </c>
      <c r="I82" s="57" t="str">
        <f>IF(H82="","",IF(männlich_Datenerf.!F86&gt;=$H$3+1.5*$H$4,"Gold",IF(männlich_Datenerf.!F86&gt;=$H$3+0.5*$H$4,"Silber",IF(männlich_Datenerf.!F86&gt;=$H$3-0.5*$H$4,"Bronze",IF(männlich_Datenerf.!F86&gt;=$H$3-1.5*$H$4,"4. Platz","5. Platz")))))</f>
        <v/>
      </c>
      <c r="J82" s="50" t="str">
        <f>IF(OR(männlich_Datenerf.!G86="",$J$4=""),"",IF(ROUND(100-10*((männlich_Datenerf.!G86-$J$3)/$J$4),0)&lt;0,0,ROUND(100-10*((männlich_Datenerf.!G86-$J$3)/$J$4),0)))</f>
        <v/>
      </c>
      <c r="K82" s="57" t="str">
        <f>IF(J82="","",IF(männlich_Datenerf.!G86&lt;=$J$3-1.5*$J$4,"Gold",IF(männlich_Datenerf.!G86&lt;=$J$3-0.5*$J$4,"Silber",IF(männlich_Datenerf.!G86&lt;=$J$3+0.5*$J$4,"Bronze",IF(männlich_Datenerf.!G86&lt;=$J$3+1.5*$J$4,"4. Platz","5. Platz")))))</f>
        <v/>
      </c>
      <c r="L82" s="50" t="str">
        <f>IF(OR(männlich_Datenerf.!H86="",$L$4=""),"",IF(ROUND(100+10*((männlich_Datenerf.!H86-$L$3)/$L$4),0)&lt;0,0,ROUND(100+10*((männlich_Datenerf.!H86-$L$3)/$L$4),0)))</f>
        <v/>
      </c>
      <c r="M82" s="57" t="str">
        <f>IF(L82="","",IF(männlich_Datenerf.!H86&gt;=$L$3+1.5*$L$4,"Gold",IF(männlich_Datenerf.!H86&gt;=$L$3+0.5*$L$4,"Silber",IF(männlich_Datenerf.!H86&gt;=$L$3-0.5*$L$4,"Bronze",IF(männlich_Datenerf.!H86&gt;=$L$3-1.5*$L$4,"4. Platz","5. Platz")))))</f>
        <v/>
      </c>
      <c r="N82" s="50" t="str">
        <f>IF(OR(männlich_Datenerf.!I86="",$N$4=""),"",IF(ROUND(100+10*((männlich_Datenerf.!I86-$N$3)/$N$4),0)&lt;0,0,ROUND(100+10*((männlich_Datenerf.!I86-$N$3)/$N$4),0)))</f>
        <v/>
      </c>
      <c r="O82" s="57" t="str">
        <f>IF(N82="","",IF(männlich_Datenerf.!I86&gt;=$N$3+1.5*$N$4,"Gold",IF(männlich_Datenerf.!I86&gt;=$N$3+0.5*$N$4,"Silber",IF(männlich_Datenerf.!I86&gt;=$N$3-0.5*$N$4,"Bronze",IF(männlich_Datenerf.!I86&gt;=$N$3-1.5*$N$4,"4. Platz","5. Platz")))))</f>
        <v/>
      </c>
      <c r="P82" s="51" t="str">
        <f t="shared" si="3"/>
        <v/>
      </c>
      <c r="Q82" s="28" t="str">
        <f>Datenquelle!AC77</f>
        <v/>
      </c>
    </row>
    <row r="83" spans="1:17" x14ac:dyDescent="0.2">
      <c r="A83" s="6">
        <f t="shared" si="4"/>
        <v>77</v>
      </c>
      <c r="B83" s="129" t="str">
        <f>IF(männlich_Datenerf.!B87="","",männlich_Datenerf.!B87)</f>
        <v/>
      </c>
      <c r="C83" s="130" t="str">
        <f>IF(männlich_Datenerf.!C87="","",männlich_Datenerf.!C87)</f>
        <v/>
      </c>
      <c r="D83" s="50" t="str">
        <f>IF(OR(männlich_Datenerf.!D87="",$D$4=""),"",IF(ROUND(100-10*((männlich_Datenerf.!D87-männlich_Ausw.!$D$3)/männlich_Ausw.!$D$4),0)&lt;0,0,ROUND(100-10*((männlich_Datenerf.!D87-männlich_Ausw.!$D$3)/männlich_Ausw.!$D$4),0)))</f>
        <v/>
      </c>
      <c r="E83" s="55" t="str">
        <f>IF(D83="","",IF(männlich_Datenerf.!D87&lt;=$D$3-1.5*$D$4,"Gold",IF(männlich_Datenerf.!D87&lt;=$D$3-0.5*$D$4,"Silber",IF(männlich_Datenerf.!D87&lt;=$D$3+0.5*$D$4,"Bronze",IF(männlich_Datenerf.!D87&lt;=$D$3+1.5*$D$4,"4. Platz","5. Platz")))))</f>
        <v/>
      </c>
      <c r="F83" s="46" t="str">
        <f>IF(OR(männlich_Datenerf.!E87="",männlich_Ausw.!$F$4=""),"",IF(ROUND(100+10*((männlich_Datenerf.!E87-männlich_Ausw.!$F$3)/männlich_Ausw.!$F$4),0)&lt;0,0,ROUND(100+10*((männlich_Datenerf.!E87-männlich_Ausw.!$F$3)/männlich_Ausw.!$F$4),0)))</f>
        <v/>
      </c>
      <c r="G83" s="55" t="str">
        <f>IF(F83="","",IF(männlich_Datenerf.!E87&gt;=$F$3+1.5*$F$4,"Gold",IF(männlich_Datenerf.!E87&gt;=$F$3+0.5*$F$4,"Silber",IF(männlich_Datenerf.!E87&gt;=$F$3-0.5*$F$4,"Bronze",IF(männlich_Datenerf.!E87&gt;=$F$3-1.5*$F$4,"4. Platz","5. Platz")))))</f>
        <v/>
      </c>
      <c r="H83" s="46" t="str">
        <f>IF(OR(männlich_Datenerf.!F87="",$H$4=""),"",IF(ROUND(100+10*((männlich_Datenerf.!F87-$H$3)/$H$4),0)&lt;0,0,ROUND(100+10*((männlich_Datenerf.!F87-$H$3)/$H$4),0)))</f>
        <v/>
      </c>
      <c r="I83" s="55" t="str">
        <f>IF(H83="","",IF(männlich_Datenerf.!F87&gt;=$H$3+1.5*$H$4,"Gold",IF(männlich_Datenerf.!F87&gt;=$H$3+0.5*$H$4,"Silber",IF(männlich_Datenerf.!F87&gt;=$H$3-0.5*$H$4,"Bronze",IF(männlich_Datenerf.!F87&gt;=$H$3-1.5*$H$4,"4. Platz","5. Platz")))))</f>
        <v/>
      </c>
      <c r="J83" s="46" t="str">
        <f>IF(OR(männlich_Datenerf.!G87="",$J$4=""),"",IF(ROUND(100-10*((männlich_Datenerf.!G87-$J$3)/$J$4),0)&lt;0,0,ROUND(100-10*((männlich_Datenerf.!G87-$J$3)/$J$4),0)))</f>
        <v/>
      </c>
      <c r="K83" s="55" t="str">
        <f>IF(J83="","",IF(männlich_Datenerf.!G87&lt;=$J$3-1.5*$J$4,"Gold",IF(männlich_Datenerf.!G87&lt;=$J$3-0.5*$J$4,"Silber",IF(männlich_Datenerf.!G87&lt;=$J$3+0.5*$J$4,"Bronze",IF(männlich_Datenerf.!G87&lt;=$J$3+1.5*$J$4,"4. Platz","5. Platz")))))</f>
        <v/>
      </c>
      <c r="L83" s="46" t="str">
        <f>IF(OR(männlich_Datenerf.!H87="",$L$4=""),"",IF(ROUND(100+10*((männlich_Datenerf.!H87-$L$3)/$L$4),0)&lt;0,0,ROUND(100+10*((männlich_Datenerf.!H87-$L$3)/$L$4),0)))</f>
        <v/>
      </c>
      <c r="M83" s="55" t="str">
        <f>IF(L83="","",IF(männlich_Datenerf.!H87&gt;=$L$3+1.5*$L$4,"Gold",IF(männlich_Datenerf.!H87&gt;=$L$3+0.5*$L$4,"Silber",IF(männlich_Datenerf.!H87&gt;=$L$3-0.5*$L$4,"Bronze",IF(männlich_Datenerf.!H87&gt;=$L$3-1.5*$L$4,"4. Platz","5. Platz")))))</f>
        <v/>
      </c>
      <c r="N83" s="46" t="str">
        <f>IF(OR(männlich_Datenerf.!I87="",$N$4=""),"",IF(ROUND(100+10*((männlich_Datenerf.!I87-$N$3)/$N$4),0)&lt;0,0,ROUND(100+10*((männlich_Datenerf.!I87-$N$3)/$N$4),0)))</f>
        <v/>
      </c>
      <c r="O83" s="55" t="str">
        <f>IF(N83="","",IF(männlich_Datenerf.!I87&gt;=$N$3+1.5*$N$4,"Gold",IF(männlich_Datenerf.!I87&gt;=$N$3+0.5*$N$4,"Silber",IF(männlich_Datenerf.!I87&gt;=$N$3-0.5*$N$4,"Bronze",IF(männlich_Datenerf.!I87&gt;=$N$3-1.5*$N$4,"4. Platz","5. Platz")))))</f>
        <v/>
      </c>
      <c r="P83" s="47" t="str">
        <f t="shared" si="3"/>
        <v/>
      </c>
      <c r="Q83" s="28" t="str">
        <f>Datenquelle!AC78</f>
        <v/>
      </c>
    </row>
    <row r="84" spans="1:17" x14ac:dyDescent="0.2">
      <c r="A84" s="6">
        <f t="shared" si="4"/>
        <v>78</v>
      </c>
      <c r="B84" s="129" t="str">
        <f>IF(männlich_Datenerf.!B88="","",männlich_Datenerf.!B88)</f>
        <v/>
      </c>
      <c r="C84" s="130" t="str">
        <f>IF(männlich_Datenerf.!C88="","",männlich_Datenerf.!C88)</f>
        <v/>
      </c>
      <c r="D84" s="50" t="str">
        <f>IF(OR(männlich_Datenerf.!D88="",$D$4=""),"",IF(ROUND(100-10*((männlich_Datenerf.!D88-männlich_Ausw.!$D$3)/männlich_Ausw.!$D$4),0)&lt;0,0,ROUND(100-10*((männlich_Datenerf.!D88-männlich_Ausw.!$D$3)/männlich_Ausw.!$D$4),0)))</f>
        <v/>
      </c>
      <c r="E84" s="55" t="str">
        <f>IF(D84="","",IF(männlich_Datenerf.!D88&lt;=$D$3-1.5*$D$4,"Gold",IF(männlich_Datenerf.!D88&lt;=$D$3-0.5*$D$4,"Silber",IF(männlich_Datenerf.!D88&lt;=$D$3+0.5*$D$4,"Bronze",IF(männlich_Datenerf.!D88&lt;=$D$3+1.5*$D$4,"4. Platz","5. Platz")))))</f>
        <v/>
      </c>
      <c r="F84" s="46" t="str">
        <f>IF(OR(männlich_Datenerf.!E88="",männlich_Ausw.!$F$4=""),"",IF(ROUND(100+10*((männlich_Datenerf.!E88-männlich_Ausw.!$F$3)/männlich_Ausw.!$F$4),0)&lt;0,0,ROUND(100+10*((männlich_Datenerf.!E88-männlich_Ausw.!$F$3)/männlich_Ausw.!$F$4),0)))</f>
        <v/>
      </c>
      <c r="G84" s="55" t="str">
        <f>IF(F84="","",IF(männlich_Datenerf.!E88&gt;=$F$3+1.5*$F$4,"Gold",IF(männlich_Datenerf.!E88&gt;=$F$3+0.5*$F$4,"Silber",IF(männlich_Datenerf.!E88&gt;=$F$3-0.5*$F$4,"Bronze",IF(männlich_Datenerf.!E88&gt;=$F$3-1.5*$F$4,"4. Platz","5. Platz")))))</f>
        <v/>
      </c>
      <c r="H84" s="46" t="str">
        <f>IF(OR(männlich_Datenerf.!F88="",$H$4=""),"",IF(ROUND(100+10*((männlich_Datenerf.!F88-$H$3)/$H$4),0)&lt;0,0,ROUND(100+10*((männlich_Datenerf.!F88-$H$3)/$H$4),0)))</f>
        <v/>
      </c>
      <c r="I84" s="55" t="str">
        <f>IF(H84="","",IF(männlich_Datenerf.!F88&gt;=$H$3+1.5*$H$4,"Gold",IF(männlich_Datenerf.!F88&gt;=$H$3+0.5*$H$4,"Silber",IF(männlich_Datenerf.!F88&gt;=$H$3-0.5*$H$4,"Bronze",IF(männlich_Datenerf.!F88&gt;=$H$3-1.5*$H$4,"4. Platz","5. Platz")))))</f>
        <v/>
      </c>
      <c r="J84" s="46" t="str">
        <f>IF(OR(männlich_Datenerf.!G88="",$J$4=""),"",IF(ROUND(100-10*((männlich_Datenerf.!G88-$J$3)/$J$4),0)&lt;0,0,ROUND(100-10*((männlich_Datenerf.!G88-$J$3)/$J$4),0)))</f>
        <v/>
      </c>
      <c r="K84" s="55" t="str">
        <f>IF(J84="","",IF(männlich_Datenerf.!G88&lt;=$J$3-1.5*$J$4,"Gold",IF(männlich_Datenerf.!G88&lt;=$J$3-0.5*$J$4,"Silber",IF(männlich_Datenerf.!G88&lt;=$J$3+0.5*$J$4,"Bronze",IF(männlich_Datenerf.!G88&lt;=$J$3+1.5*$J$4,"4. Platz","5. Platz")))))</f>
        <v/>
      </c>
      <c r="L84" s="46" t="str">
        <f>IF(OR(männlich_Datenerf.!H88="",$L$4=""),"",IF(ROUND(100+10*((männlich_Datenerf.!H88-$L$3)/$L$4),0)&lt;0,0,ROUND(100+10*((männlich_Datenerf.!H88-$L$3)/$L$4),0)))</f>
        <v/>
      </c>
      <c r="M84" s="55" t="str">
        <f>IF(L84="","",IF(männlich_Datenerf.!H88&gt;=$L$3+1.5*$L$4,"Gold",IF(männlich_Datenerf.!H88&gt;=$L$3+0.5*$L$4,"Silber",IF(männlich_Datenerf.!H88&gt;=$L$3-0.5*$L$4,"Bronze",IF(männlich_Datenerf.!H88&gt;=$L$3-1.5*$L$4,"4. Platz","5. Platz")))))</f>
        <v/>
      </c>
      <c r="N84" s="46" t="str">
        <f>IF(OR(männlich_Datenerf.!I88="",$N$4=""),"",IF(ROUND(100+10*((männlich_Datenerf.!I88-$N$3)/$N$4),0)&lt;0,0,ROUND(100+10*((männlich_Datenerf.!I88-$N$3)/$N$4),0)))</f>
        <v/>
      </c>
      <c r="O84" s="55" t="str">
        <f>IF(N84="","",IF(männlich_Datenerf.!I88&gt;=$N$3+1.5*$N$4,"Gold",IF(männlich_Datenerf.!I88&gt;=$N$3+0.5*$N$4,"Silber",IF(männlich_Datenerf.!I88&gt;=$N$3-0.5*$N$4,"Bronze",IF(männlich_Datenerf.!I88&gt;=$N$3-1.5*$N$4,"4. Platz","5. Platz")))))</f>
        <v/>
      </c>
      <c r="P84" s="47" t="str">
        <f t="shared" si="3"/>
        <v/>
      </c>
      <c r="Q84" s="28" t="str">
        <f>Datenquelle!AC79</f>
        <v/>
      </c>
    </row>
    <row r="85" spans="1:17" x14ac:dyDescent="0.2">
      <c r="A85" s="6">
        <f t="shared" si="4"/>
        <v>79</v>
      </c>
      <c r="B85" s="129" t="str">
        <f>IF(männlich_Datenerf.!B89="","",männlich_Datenerf.!B89)</f>
        <v/>
      </c>
      <c r="C85" s="130" t="str">
        <f>IF(männlich_Datenerf.!C89="","",männlich_Datenerf.!C89)</f>
        <v/>
      </c>
      <c r="D85" s="50" t="str">
        <f>IF(OR(männlich_Datenerf.!D89="",$D$4=""),"",IF(ROUND(100-10*((männlich_Datenerf.!D89-männlich_Ausw.!$D$3)/männlich_Ausw.!$D$4),0)&lt;0,0,ROUND(100-10*((männlich_Datenerf.!D89-männlich_Ausw.!$D$3)/männlich_Ausw.!$D$4),0)))</f>
        <v/>
      </c>
      <c r="E85" s="55" t="str">
        <f>IF(D85="","",IF(männlich_Datenerf.!D89&lt;=$D$3-1.5*$D$4,"Gold",IF(männlich_Datenerf.!D89&lt;=$D$3-0.5*$D$4,"Silber",IF(männlich_Datenerf.!D89&lt;=$D$3+0.5*$D$4,"Bronze",IF(männlich_Datenerf.!D89&lt;=$D$3+1.5*$D$4,"4. Platz","5. Platz")))))</f>
        <v/>
      </c>
      <c r="F85" s="46" t="str">
        <f>IF(OR(männlich_Datenerf.!E89="",männlich_Ausw.!$F$4=""),"",IF(ROUND(100+10*((männlich_Datenerf.!E89-männlich_Ausw.!$F$3)/männlich_Ausw.!$F$4),0)&lt;0,0,ROUND(100+10*((männlich_Datenerf.!E89-männlich_Ausw.!$F$3)/männlich_Ausw.!$F$4),0)))</f>
        <v/>
      </c>
      <c r="G85" s="55" t="str">
        <f>IF(F85="","",IF(männlich_Datenerf.!E89&gt;=$F$3+1.5*$F$4,"Gold",IF(männlich_Datenerf.!E89&gt;=$F$3+0.5*$F$4,"Silber",IF(männlich_Datenerf.!E89&gt;=$F$3-0.5*$F$4,"Bronze",IF(männlich_Datenerf.!E89&gt;=$F$3-1.5*$F$4,"4. Platz","5. Platz")))))</f>
        <v/>
      </c>
      <c r="H85" s="46" t="str">
        <f>IF(OR(männlich_Datenerf.!F89="",$H$4=""),"",IF(ROUND(100+10*((männlich_Datenerf.!F89-$H$3)/$H$4),0)&lt;0,0,ROUND(100+10*((männlich_Datenerf.!F89-$H$3)/$H$4),0)))</f>
        <v/>
      </c>
      <c r="I85" s="55" t="str">
        <f>IF(H85="","",IF(männlich_Datenerf.!F89&gt;=$H$3+1.5*$H$4,"Gold",IF(männlich_Datenerf.!F89&gt;=$H$3+0.5*$H$4,"Silber",IF(männlich_Datenerf.!F89&gt;=$H$3-0.5*$H$4,"Bronze",IF(männlich_Datenerf.!F89&gt;=$H$3-1.5*$H$4,"4. Platz","5. Platz")))))</f>
        <v/>
      </c>
      <c r="J85" s="46" t="str">
        <f>IF(OR(männlich_Datenerf.!G89="",$J$4=""),"",IF(ROUND(100-10*((männlich_Datenerf.!G89-$J$3)/$J$4),0)&lt;0,0,ROUND(100-10*((männlich_Datenerf.!G89-$J$3)/$J$4),0)))</f>
        <v/>
      </c>
      <c r="K85" s="55" t="str">
        <f>IF(J85="","",IF(männlich_Datenerf.!G89&lt;=$J$3-1.5*$J$4,"Gold",IF(männlich_Datenerf.!G89&lt;=$J$3-0.5*$J$4,"Silber",IF(männlich_Datenerf.!G89&lt;=$J$3+0.5*$J$4,"Bronze",IF(männlich_Datenerf.!G89&lt;=$J$3+1.5*$J$4,"4. Platz","5. Platz")))))</f>
        <v/>
      </c>
      <c r="L85" s="46" t="str">
        <f>IF(OR(männlich_Datenerf.!H89="",$L$4=""),"",IF(ROUND(100+10*((männlich_Datenerf.!H89-$L$3)/$L$4),0)&lt;0,0,ROUND(100+10*((männlich_Datenerf.!H89-$L$3)/$L$4),0)))</f>
        <v/>
      </c>
      <c r="M85" s="55" t="str">
        <f>IF(L85="","",IF(männlich_Datenerf.!H89&gt;=$L$3+1.5*$L$4,"Gold",IF(männlich_Datenerf.!H89&gt;=$L$3+0.5*$L$4,"Silber",IF(männlich_Datenerf.!H89&gt;=$L$3-0.5*$L$4,"Bronze",IF(männlich_Datenerf.!H89&gt;=$L$3-1.5*$L$4,"4. Platz","5. Platz")))))</f>
        <v/>
      </c>
      <c r="N85" s="46" t="str">
        <f>IF(OR(männlich_Datenerf.!I89="",$N$4=""),"",IF(ROUND(100+10*((männlich_Datenerf.!I89-$N$3)/$N$4),0)&lt;0,0,ROUND(100+10*((männlich_Datenerf.!I89-$N$3)/$N$4),0)))</f>
        <v/>
      </c>
      <c r="O85" s="55" t="str">
        <f>IF(N85="","",IF(männlich_Datenerf.!I89&gt;=$N$3+1.5*$N$4,"Gold",IF(männlich_Datenerf.!I89&gt;=$N$3+0.5*$N$4,"Silber",IF(männlich_Datenerf.!I89&gt;=$N$3-0.5*$N$4,"Bronze",IF(männlich_Datenerf.!I89&gt;=$N$3-1.5*$N$4,"4. Platz","5. Platz")))))</f>
        <v/>
      </c>
      <c r="P85" s="47" t="str">
        <f t="shared" si="3"/>
        <v/>
      </c>
      <c r="Q85" s="28" t="str">
        <f>Datenquelle!AC80</f>
        <v/>
      </c>
    </row>
    <row r="86" spans="1:17" ht="13.5" thickBot="1" x14ac:dyDescent="0.25">
      <c r="A86" s="7">
        <f t="shared" si="4"/>
        <v>80</v>
      </c>
      <c r="B86" s="131" t="str">
        <f>IF(männlich_Datenerf.!B90="","",männlich_Datenerf.!B90)</f>
        <v/>
      </c>
      <c r="C86" s="132" t="str">
        <f>IF(männlich_Datenerf.!C90="","",männlich_Datenerf.!C90)</f>
        <v/>
      </c>
      <c r="D86" s="48" t="str">
        <f>IF(OR(männlich_Datenerf.!D90="",$D$4=""),"",IF(ROUND(100-10*((männlich_Datenerf.!D90-männlich_Ausw.!$D$3)/männlich_Ausw.!$D$4),0)&lt;0,0,ROUND(100-10*((männlich_Datenerf.!D90-männlich_Ausw.!$D$3)/männlich_Ausw.!$D$4),0)))</f>
        <v/>
      </c>
      <c r="E86" s="56" t="str">
        <f>IF(D86="","",IF(männlich_Datenerf.!D90&lt;=$D$3-1.5*$D$4,"Gold",IF(männlich_Datenerf.!D90&lt;=$D$3-0.5*$D$4,"Silber",IF(männlich_Datenerf.!D90&lt;=$D$3+0.5*$D$4,"Bronze",IF(männlich_Datenerf.!D90&lt;=$D$3+1.5*$D$4,"4. Platz","5. Platz")))))</f>
        <v/>
      </c>
      <c r="F86" s="48" t="str">
        <f>IF(OR(männlich_Datenerf.!E90="",männlich_Ausw.!$F$4=""),"",IF(ROUND(100+10*((männlich_Datenerf.!E90-männlich_Ausw.!$F$3)/männlich_Ausw.!$F$4),0)&lt;0,0,ROUND(100+10*((männlich_Datenerf.!E90-männlich_Ausw.!$F$3)/männlich_Ausw.!$F$4),0)))</f>
        <v/>
      </c>
      <c r="G86" s="56" t="str">
        <f>IF(F86="","",IF(männlich_Datenerf.!E90&gt;=$F$3+1.5*$F$4,"Gold",IF(männlich_Datenerf.!E90&gt;=$F$3+0.5*$F$4,"Silber",IF(männlich_Datenerf.!E90&gt;=$F$3-0.5*$F$4,"Bronze",IF(männlich_Datenerf.!E90&gt;=$F$3-1.5*$F$4,"4. Platz","5. Platz")))))</f>
        <v/>
      </c>
      <c r="H86" s="48" t="str">
        <f>IF(OR(männlich_Datenerf.!F90="",$H$4=""),"",IF(ROUND(100+10*((männlich_Datenerf.!F90-$H$3)/$H$4),0)&lt;0,0,ROUND(100+10*((männlich_Datenerf.!F90-$H$3)/$H$4),0)))</f>
        <v/>
      </c>
      <c r="I86" s="56" t="str">
        <f>IF(H86="","",IF(männlich_Datenerf.!F90&gt;=$H$3+1.5*$H$4,"Gold",IF(männlich_Datenerf.!F90&gt;=$H$3+0.5*$H$4,"Silber",IF(männlich_Datenerf.!F90&gt;=$H$3-0.5*$H$4,"Bronze",IF(männlich_Datenerf.!F90&gt;=$H$3-1.5*$H$4,"4. Platz","5. Platz")))))</f>
        <v/>
      </c>
      <c r="J86" s="48" t="str">
        <f>IF(OR(männlich_Datenerf.!G90="",$J$4=""),"",IF(ROUND(100-10*((männlich_Datenerf.!G90-$J$3)/$J$4),0)&lt;0,0,ROUND(100-10*((männlich_Datenerf.!G90-$J$3)/$J$4),0)))</f>
        <v/>
      </c>
      <c r="K86" s="56" t="str">
        <f>IF(J86="","",IF(männlich_Datenerf.!G90&lt;=$J$3-1.5*$J$4,"Gold",IF(männlich_Datenerf.!G90&lt;=$J$3-0.5*$J$4,"Silber",IF(männlich_Datenerf.!G90&lt;=$J$3+0.5*$J$4,"Bronze",IF(männlich_Datenerf.!G90&lt;=$J$3+1.5*$J$4,"4. Platz","5. Platz")))))</f>
        <v/>
      </c>
      <c r="L86" s="48" t="str">
        <f>IF(OR(männlich_Datenerf.!H90="",$L$4=""),"",IF(ROUND(100+10*((männlich_Datenerf.!H90-$L$3)/$L$4),0)&lt;0,0,ROUND(100+10*((männlich_Datenerf.!H90-$L$3)/$L$4),0)))</f>
        <v/>
      </c>
      <c r="M86" s="56" t="str">
        <f>IF(L86="","",IF(männlich_Datenerf.!H90&gt;=$L$3+1.5*$L$4,"Gold",IF(männlich_Datenerf.!H90&gt;=$L$3+0.5*$L$4,"Silber",IF(männlich_Datenerf.!H90&gt;=$L$3-0.5*$L$4,"Bronze",IF(männlich_Datenerf.!H90&gt;=$L$3-1.5*$L$4,"4. Platz","5. Platz")))))</f>
        <v/>
      </c>
      <c r="N86" s="48" t="str">
        <f>IF(OR(männlich_Datenerf.!I90="",$N$4=""),"",IF(ROUND(100+10*((männlich_Datenerf.!I90-$N$3)/$N$4),0)&lt;0,0,ROUND(100+10*((männlich_Datenerf.!I90-$N$3)/$N$4),0)))</f>
        <v/>
      </c>
      <c r="O86" s="56" t="str">
        <f>IF(N86="","",IF(männlich_Datenerf.!I90&gt;=$N$3+1.5*$N$4,"Gold",IF(männlich_Datenerf.!I90&gt;=$N$3+0.5*$N$4,"Silber",IF(männlich_Datenerf.!I90&gt;=$N$3-0.5*$N$4,"Bronze",IF(männlich_Datenerf.!I90&gt;=$N$3-1.5*$N$4,"4. Platz","5. Platz")))))</f>
        <v/>
      </c>
      <c r="P86" s="49" t="str">
        <f t="shared" si="3"/>
        <v/>
      </c>
      <c r="Q86" s="99" t="str">
        <f>Datenquelle!AC81</f>
        <v/>
      </c>
    </row>
    <row r="87" spans="1:17" x14ac:dyDescent="0.2">
      <c r="A87" s="53"/>
    </row>
    <row r="88" spans="1:17" x14ac:dyDescent="0.2">
      <c r="A88" s="53"/>
    </row>
    <row r="89" spans="1:17" x14ac:dyDescent="0.2">
      <c r="A89" s="53"/>
    </row>
    <row r="90" spans="1:17" x14ac:dyDescent="0.2">
      <c r="A90" s="53"/>
    </row>
    <row r="91" spans="1:17" x14ac:dyDescent="0.2">
      <c r="A91" s="53"/>
    </row>
    <row r="92" spans="1:17" x14ac:dyDescent="0.2">
      <c r="A92" s="53"/>
    </row>
    <row r="93" spans="1:17" x14ac:dyDescent="0.2">
      <c r="A93" s="53"/>
    </row>
    <row r="94" spans="1:17" x14ac:dyDescent="0.2">
      <c r="A94" s="53"/>
    </row>
    <row r="95" spans="1:17" x14ac:dyDescent="0.2">
      <c r="A95" s="53"/>
    </row>
    <row r="96" spans="1:17" x14ac:dyDescent="0.2">
      <c r="A96" s="53"/>
    </row>
    <row r="97" spans="1:1" x14ac:dyDescent="0.2">
      <c r="A97" s="53"/>
    </row>
    <row r="98" spans="1:1" x14ac:dyDescent="0.2">
      <c r="A98" s="53"/>
    </row>
    <row r="99" spans="1:1" x14ac:dyDescent="0.2">
      <c r="A99" s="53"/>
    </row>
    <row r="100" spans="1:1" x14ac:dyDescent="0.2">
      <c r="A100" s="53"/>
    </row>
  </sheetData>
  <sheetProtection sheet="1" selectLockedCells="1" selectUnlockedCells="1"/>
  <mergeCells count="11">
    <mergeCell ref="A5:A6"/>
    <mergeCell ref="B5:B6"/>
    <mergeCell ref="C5:C6"/>
    <mergeCell ref="P5:P6"/>
    <mergeCell ref="Q5:Q6"/>
    <mergeCell ref="N5:O5"/>
    <mergeCell ref="D5:E5"/>
    <mergeCell ref="F5:G5"/>
    <mergeCell ref="H5:I5"/>
    <mergeCell ref="J5:K5"/>
    <mergeCell ref="L5:M5"/>
  </mergeCells>
  <conditionalFormatting sqref="P7:P86">
    <cfRule type="expression" dxfId="5" priority="3">
      <formula>Q7="Multitalent"</formula>
    </cfRule>
  </conditionalFormatting>
  <conditionalFormatting sqref="Q7:Q86">
    <cfRule type="cellIs" dxfId="4" priority="1" operator="equal">
      <formula>"Fähigkeitstalent"</formula>
    </cfRule>
    <cfRule type="cellIs" dxfId="3" priority="2" operator="equal">
      <formula>"Multitalent"</formula>
    </cfRule>
  </conditionalFormatting>
  <dataValidations disablePrompts="1" count="1">
    <dataValidation type="decimal" errorStyle="warning" allowBlank="1" showInputMessage="1" showErrorMessage="1" errorTitle="Achtung!" error="Der Wert erscheint unrealistisch._x000a_Bitte prüfen Sie nochmals, ob der Wert richtig ist." sqref="E32:E67" xr:uid="{00000000-0002-0000-0100-000000000000}">
      <formula1>3</formula1>
      <formula2>6</formula2>
    </dataValidation>
  </dataValidations>
  <pageMargins left="0.23622047244094491" right="0.23622047244094491" top="0.74803149606299213" bottom="0.74803149606299213" header="0.31496062992125984" footer="0.31496062992125984"/>
  <pageSetup paperSize="9" scale="88" orientation="landscape" horizontalDpi="300" verticalDpi="300" r:id="rId1"/>
  <headerFooter alignWithMargins="0"/>
  <rowBreaks count="2" manualBreakCount="2">
    <brk id="31" max="16383" man="1"/>
    <brk id="66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79CED82F-C850-46EE-BE0F-628B7F87123B}">
            <xm:f>Datenquelle!Y2=1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F7:F86</xm:sqref>
        </x14:conditionalFormatting>
        <x14:conditionalFormatting xmlns:xm="http://schemas.microsoft.com/office/excel/2006/main">
          <x14:cfRule type="expression" priority="5" id="{DDB6EF7E-EB2D-45B0-B7AA-57FC081956FC}">
            <xm:f>Datenquelle!Z2=1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J7:J86</xm:sqref>
        </x14:conditionalFormatting>
        <x14:conditionalFormatting xmlns:xm="http://schemas.microsoft.com/office/excel/2006/main">
          <x14:cfRule type="expression" priority="4" id="{68BA3E64-FD4B-4E6B-965E-DDC1ED3AB356}">
            <xm:f>Datenquelle!AA2=1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N7:N86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81"/>
  <sheetViews>
    <sheetView topLeftCell="J1" workbookViewId="0">
      <selection activeCell="V7" sqref="V7"/>
    </sheetView>
  </sheetViews>
  <sheetFormatPr baseColWidth="10" defaultColWidth="11.42578125" defaultRowHeight="12.75" x14ac:dyDescent="0.2"/>
  <cols>
    <col min="1" max="1" width="5.28515625" customWidth="1"/>
    <col min="24" max="28" width="11.42578125" style="3"/>
  </cols>
  <sheetData>
    <row r="1" spans="1:29" ht="34.5" thickBot="1" x14ac:dyDescent="0.25">
      <c r="B1" s="33" t="s">
        <v>13</v>
      </c>
      <c r="C1" s="34" t="s">
        <v>14</v>
      </c>
      <c r="D1" s="35" t="s">
        <v>5</v>
      </c>
      <c r="E1" s="35" t="s">
        <v>6</v>
      </c>
      <c r="F1" s="35" t="s">
        <v>7</v>
      </c>
      <c r="G1" s="35" t="s">
        <v>8</v>
      </c>
      <c r="H1" s="35" t="s">
        <v>9</v>
      </c>
      <c r="I1" s="35" t="s">
        <v>10</v>
      </c>
      <c r="J1" s="35" t="s">
        <v>22</v>
      </c>
      <c r="K1" s="35" t="s">
        <v>23</v>
      </c>
      <c r="L1" s="35" t="s">
        <v>24</v>
      </c>
      <c r="M1" s="35" t="s">
        <v>25</v>
      </c>
      <c r="N1" s="35" t="s">
        <v>26</v>
      </c>
      <c r="O1" s="35" t="s">
        <v>27</v>
      </c>
      <c r="P1" s="35" t="s">
        <v>28</v>
      </c>
      <c r="Q1" s="35" t="s">
        <v>29</v>
      </c>
      <c r="R1" s="35" t="s">
        <v>30</v>
      </c>
      <c r="S1" s="35" t="s">
        <v>31</v>
      </c>
      <c r="T1" s="35" t="s">
        <v>32</v>
      </c>
      <c r="U1" s="35" t="s">
        <v>33</v>
      </c>
      <c r="V1" s="36" t="s">
        <v>18</v>
      </c>
      <c r="X1" s="100" t="s">
        <v>34</v>
      </c>
      <c r="Y1" s="101" t="s">
        <v>35</v>
      </c>
      <c r="Z1" s="101" t="s">
        <v>36</v>
      </c>
      <c r="AA1" s="101" t="s">
        <v>37</v>
      </c>
    </row>
    <row r="2" spans="1:29" ht="13.5" thickTop="1" x14ac:dyDescent="0.2">
      <c r="A2">
        <f>1</f>
        <v>1</v>
      </c>
      <c r="B2" s="30" t="str">
        <f>IF(männlich_Datenerf.!B11="","",männlich_Datenerf.!B11)</f>
        <v/>
      </c>
      <c r="C2" s="30" t="str">
        <f>IF(männlich_Datenerf.!C11="","",männlich_Datenerf.!C11)</f>
        <v/>
      </c>
      <c r="D2" s="12" t="str">
        <f>IF(B2="","",IF(OR(männlich_Datenerf.!D11="",männlich_Datenerf.!D11=0),"ohne Ergebnis",männlich_Datenerf.!D11))</f>
        <v/>
      </c>
      <c r="E2" s="12" t="str">
        <f>IF(B2="","",IF(OR(männlich_Datenerf.!E11="",männlich_Datenerf.!E11=0),"ohne Ergebnis",männlich_Datenerf.!E11))</f>
        <v/>
      </c>
      <c r="F2" s="13" t="str">
        <f>IF(B2="","",IF(OR(männlich_Datenerf.!F11="",männlich_Datenerf.!F11=0),"ohne Ergebnis",männlich_Datenerf.!F11))</f>
        <v/>
      </c>
      <c r="G2" s="12" t="str">
        <f>IF(B2="","",IF(OR(männlich_Datenerf.!G11="",männlich_Datenerf.!G11=0),"ohne Ergebnis",männlich_Datenerf.!G11))</f>
        <v/>
      </c>
      <c r="H2" s="14" t="str">
        <f>IF(B2="","",IF(OR(männlich_Datenerf.!H11="",männlich_Datenerf.!H11=0),"ohne Ergebnis",männlich_Datenerf.!H11))</f>
        <v/>
      </c>
      <c r="I2" s="37" t="str">
        <f>IF(B2="","",IF(OR(männlich_Datenerf.!I11="",männlich_Datenerf.!I11=0),"ohne Ergebnis",männlich_Datenerf.!I11))</f>
        <v/>
      </c>
      <c r="J2" s="14" t="str">
        <f>IF(D2="ohne Ergebnis","0",männlich_Ausw.!D7)</f>
        <v/>
      </c>
      <c r="K2" s="14" t="str">
        <f>IF(E2="ohne Ergebnis","0",männlich_Ausw.!F7)</f>
        <v/>
      </c>
      <c r="L2" s="14" t="str">
        <f>IF(F2="ohne Ergebnis","0",männlich_Ausw.!H7)</f>
        <v/>
      </c>
      <c r="M2" s="14" t="str">
        <f>IF(G2="ohne Ergebnis","0",männlich_Ausw.!J7)</f>
        <v/>
      </c>
      <c r="N2" s="14" t="str">
        <f>IF(H2="ohne Ergebnis","0",männlich_Ausw.!L7)</f>
        <v/>
      </c>
      <c r="O2" s="37" t="str">
        <f>IF(I2="ohne Ergebnis","0",männlich_Ausw.!N7)</f>
        <v/>
      </c>
      <c r="P2" s="12" t="str">
        <f>IF(J2="0","/",männlich_Ausw.!E7)</f>
        <v/>
      </c>
      <c r="Q2" s="12" t="str">
        <f>IF(K2="0","/",männlich_Ausw.!G7)</f>
        <v/>
      </c>
      <c r="R2" s="13" t="str">
        <f>IF(L2="0","/",männlich_Ausw.!I7)</f>
        <v/>
      </c>
      <c r="S2" s="12" t="str">
        <f>IF(M2="0","/",männlich_Ausw.!K7)</f>
        <v/>
      </c>
      <c r="T2" s="14" t="str">
        <f>IF(N2="0","/",männlich_Ausw.!M7)</f>
        <v/>
      </c>
      <c r="U2" s="37" t="str">
        <f>IF(O2="0","/",männlich_Ausw.!O7)</f>
        <v/>
      </c>
      <c r="V2" s="14" t="str">
        <f>männlich_Ausw.!P7</f>
        <v/>
      </c>
      <c r="X2" s="3">
        <f>IF(männlich_Ausw.!P7="",0,IF(männlich_Ausw.!P7&gt;=männlich_Ausw.!$Q$3,10,0))</f>
        <v>0</v>
      </c>
      <c r="Y2" s="3">
        <f>IF(männlich_Datenerf.!E11="",0,IF(männlich_Datenerf.!E11&gt;=5.7,1,0))</f>
        <v>0</v>
      </c>
      <c r="Z2" s="3">
        <f>IF(männlich_Datenerf.!G11="",0,IF(männlich_Datenerf.!G11&lt;=18,1,0))</f>
        <v>0</v>
      </c>
      <c r="AA2" s="3">
        <f>IF(männlich_Datenerf.!I11="",0,IF(männlich_Datenerf.!I11&gt;=1323,1,0))</f>
        <v>0</v>
      </c>
      <c r="AB2" s="3">
        <f>SUM(X2:AA2)</f>
        <v>0</v>
      </c>
      <c r="AC2" t="str">
        <f>IF(AB2&gt;9,"Multitalent",IF(AB2&gt;0,"Fähigkeitstalent",""))</f>
        <v/>
      </c>
    </row>
    <row r="3" spans="1:29" x14ac:dyDescent="0.2">
      <c r="A3">
        <f>A2+1</f>
        <v>2</v>
      </c>
      <c r="B3" s="30" t="str">
        <f>IF(männlich_Datenerf.!B12="","",männlich_Datenerf.!B12)</f>
        <v/>
      </c>
      <c r="C3" s="30" t="str">
        <f>IF(männlich_Datenerf.!C12="","",männlich_Datenerf.!C12)</f>
        <v/>
      </c>
      <c r="D3" s="12" t="str">
        <f>IF(B3="","",IF(OR(männlich_Datenerf.!D12="",männlich_Datenerf.!D12=0),"ohne Ergebnis",männlich_Datenerf.!D12))</f>
        <v/>
      </c>
      <c r="E3" s="12" t="str">
        <f>IF(B3="","",IF(OR(männlich_Datenerf.!E12="",männlich_Datenerf.!E12=0),"ohne Ergebnis",männlich_Datenerf.!E12))</f>
        <v/>
      </c>
      <c r="F3" s="13" t="str">
        <f>IF(B3="","",IF(OR(männlich_Datenerf.!F12="",männlich_Datenerf.!F12=0),"ohne Ergebnis",männlich_Datenerf.!F12))</f>
        <v/>
      </c>
      <c r="G3" s="12" t="str">
        <f>IF(B3="","",IF(OR(männlich_Datenerf.!G12="",männlich_Datenerf.!G12=0),"ohne Ergebnis",männlich_Datenerf.!G12))</f>
        <v/>
      </c>
      <c r="H3" s="14" t="str">
        <f>IF(B3="","",IF(OR(männlich_Datenerf.!H12="",männlich_Datenerf.!H12=0),"ohne Ergebnis",männlich_Datenerf.!H12))</f>
        <v/>
      </c>
      <c r="I3" s="37" t="str">
        <f>IF(B3="","",IF(OR(männlich_Datenerf.!I12="",männlich_Datenerf.!I12=0),"ohne Ergebnis",männlich_Datenerf.!I12))</f>
        <v/>
      </c>
      <c r="J3" s="14" t="str">
        <f>IF(D3="ohne Ergebnis","0",männlich_Ausw.!D8)</f>
        <v/>
      </c>
      <c r="K3" s="14" t="str">
        <f>IF(E3="ohne Ergebnis","0",männlich_Ausw.!F8)</f>
        <v/>
      </c>
      <c r="L3" s="14" t="str">
        <f>IF(F3="ohne Ergebnis","0",männlich_Ausw.!H8)</f>
        <v/>
      </c>
      <c r="M3" s="14" t="str">
        <f>IF(G3="ohne Ergebnis","0",männlich_Ausw.!J8)</f>
        <v/>
      </c>
      <c r="N3" s="14" t="str">
        <f>IF(H3="ohne Ergebnis","0",männlich_Ausw.!L8)</f>
        <v/>
      </c>
      <c r="O3" s="37" t="str">
        <f>IF(I3="ohne Ergebnis","0",männlich_Ausw.!N8)</f>
        <v/>
      </c>
      <c r="P3" s="12" t="str">
        <f>IF(J3="0","/",männlich_Ausw.!E8)</f>
        <v/>
      </c>
      <c r="Q3" s="12" t="str">
        <f>IF(K3="0","/",männlich_Ausw.!G8)</f>
        <v/>
      </c>
      <c r="R3" s="13" t="str">
        <f>IF(L3="0","/",männlich_Ausw.!I8)</f>
        <v/>
      </c>
      <c r="S3" s="12" t="str">
        <f>IF(M3="0","/",männlich_Ausw.!K8)</f>
        <v/>
      </c>
      <c r="T3" s="14" t="str">
        <f>IF(N3="0","/",männlich_Ausw.!M8)</f>
        <v/>
      </c>
      <c r="U3" s="37" t="str">
        <f>IF(O3="0","/",männlich_Ausw.!O8)</f>
        <v/>
      </c>
      <c r="V3" s="14" t="str">
        <f>männlich_Ausw.!P8</f>
        <v/>
      </c>
      <c r="X3" s="3">
        <f>IF(männlich_Ausw.!P8="",0,IF(männlich_Ausw.!P8&gt;=männlich_Ausw.!$Q$3,10,0))</f>
        <v>0</v>
      </c>
      <c r="Y3" s="3">
        <f>IF(männlich_Datenerf.!E12="",0,IF(männlich_Datenerf.!E12&gt;=5.7,1,0))</f>
        <v>0</v>
      </c>
      <c r="Z3" s="3">
        <f>IF(männlich_Datenerf.!G12="",0,IF(männlich_Datenerf.!G12&lt;=18,1,0))</f>
        <v>0</v>
      </c>
      <c r="AA3" s="3">
        <f>IF(männlich_Datenerf.!I12="",0,IF(männlich_Datenerf.!I12&gt;=1323,1,0))</f>
        <v>0</v>
      </c>
      <c r="AB3" s="3">
        <f t="shared" ref="AB3:AB10" si="0">SUM(X3:AA3)</f>
        <v>0</v>
      </c>
      <c r="AC3" t="str">
        <f t="shared" ref="AC3:AC66" si="1">IF(AB3&gt;9,"Multitalent",IF(AB3&gt;0,"Fähigkeitstalent",""))</f>
        <v/>
      </c>
    </row>
    <row r="4" spans="1:29" x14ac:dyDescent="0.2">
      <c r="A4">
        <f t="shared" ref="A4:A67" si="2">A3+1</f>
        <v>3</v>
      </c>
      <c r="B4" s="30" t="str">
        <f>IF(männlich_Datenerf.!B13="","",männlich_Datenerf.!B13)</f>
        <v/>
      </c>
      <c r="C4" s="30" t="str">
        <f>IF(männlich_Datenerf.!C13="","",männlich_Datenerf.!C13)</f>
        <v/>
      </c>
      <c r="D4" s="12" t="str">
        <f>IF(B4="","",IF(OR(männlich_Datenerf.!D13="",männlich_Datenerf.!D13=0),"ohne Ergebnis",männlich_Datenerf.!D13))</f>
        <v/>
      </c>
      <c r="E4" s="12" t="str">
        <f>IF(B4="","",IF(OR(männlich_Datenerf.!E13="",männlich_Datenerf.!E13=0),"ohne Ergebnis",männlich_Datenerf.!E13))</f>
        <v/>
      </c>
      <c r="F4" s="13" t="str">
        <f>IF(B4="","",IF(OR(männlich_Datenerf.!F13="",männlich_Datenerf.!F13=0),"ohne Ergebnis",männlich_Datenerf.!F13))</f>
        <v/>
      </c>
      <c r="G4" s="12" t="str">
        <f>IF(B4="","",IF(OR(männlich_Datenerf.!G13="",männlich_Datenerf.!G13=0),"ohne Ergebnis",männlich_Datenerf.!G13))</f>
        <v/>
      </c>
      <c r="H4" s="14" t="str">
        <f>IF(B4="","",IF(OR(männlich_Datenerf.!H13="",männlich_Datenerf.!H13=0),"ohne Ergebnis",männlich_Datenerf.!H13))</f>
        <v/>
      </c>
      <c r="I4" s="37" t="str">
        <f>IF(B4="","",IF(OR(männlich_Datenerf.!I13="",männlich_Datenerf.!I13=0),"ohne Ergebnis",männlich_Datenerf.!I13))</f>
        <v/>
      </c>
      <c r="J4" s="14" t="str">
        <f>IF(D4="ohne Ergebnis","0",männlich_Ausw.!D9)</f>
        <v/>
      </c>
      <c r="K4" s="14" t="str">
        <f>IF(E4="ohne Ergebnis","0",männlich_Ausw.!F9)</f>
        <v/>
      </c>
      <c r="L4" s="14" t="str">
        <f>IF(F4="ohne Ergebnis","0",männlich_Ausw.!H9)</f>
        <v/>
      </c>
      <c r="M4" s="14" t="str">
        <f>IF(G4="ohne Ergebnis","0",männlich_Ausw.!J9)</f>
        <v/>
      </c>
      <c r="N4" s="14" t="str">
        <f>IF(H4="ohne Ergebnis","0",männlich_Ausw.!L9)</f>
        <v/>
      </c>
      <c r="O4" s="37" t="str">
        <f>IF(I4="ohne Ergebnis","0",männlich_Ausw.!N9)</f>
        <v/>
      </c>
      <c r="P4" s="12" t="str">
        <f>IF(J4="0","/",männlich_Ausw.!E9)</f>
        <v/>
      </c>
      <c r="Q4" s="12" t="str">
        <f>IF(K4="0","/",männlich_Ausw.!G9)</f>
        <v/>
      </c>
      <c r="R4" s="13" t="str">
        <f>IF(L4="0","/",männlich_Ausw.!I9)</f>
        <v/>
      </c>
      <c r="S4" s="12" t="str">
        <f>IF(M4="0","/",männlich_Ausw.!K9)</f>
        <v/>
      </c>
      <c r="T4" s="14" t="str">
        <f>IF(N4="0","/",männlich_Ausw.!M9)</f>
        <v/>
      </c>
      <c r="U4" s="37" t="str">
        <f>IF(O4="0","/",männlich_Ausw.!O9)</f>
        <v/>
      </c>
      <c r="V4" s="14" t="str">
        <f>männlich_Ausw.!P9</f>
        <v/>
      </c>
      <c r="X4" s="3">
        <f>IF(männlich_Ausw.!P9="",0,IF(männlich_Ausw.!P9&gt;=männlich_Ausw.!$Q$3,10,0))</f>
        <v>0</v>
      </c>
      <c r="Y4" s="3">
        <f>IF(männlich_Datenerf.!E13="",0,IF(männlich_Datenerf.!E13&gt;=5.7,1,0))</f>
        <v>0</v>
      </c>
      <c r="Z4" s="3">
        <f>IF(männlich_Datenerf.!G13="",0,IF(männlich_Datenerf.!G13&lt;=18,1,0))</f>
        <v>0</v>
      </c>
      <c r="AA4" s="3">
        <f>IF(männlich_Datenerf.!I13="",0,IF(männlich_Datenerf.!I13&gt;=1323,1,0))</f>
        <v>0</v>
      </c>
      <c r="AB4" s="3">
        <f t="shared" si="0"/>
        <v>0</v>
      </c>
      <c r="AC4" t="str">
        <f t="shared" si="1"/>
        <v/>
      </c>
    </row>
    <row r="5" spans="1:29" x14ac:dyDescent="0.2">
      <c r="A5">
        <f t="shared" si="2"/>
        <v>4</v>
      </c>
      <c r="B5" s="30" t="str">
        <f>IF(männlich_Datenerf.!B14="","",männlich_Datenerf.!B14)</f>
        <v/>
      </c>
      <c r="C5" s="30" t="str">
        <f>IF(männlich_Datenerf.!C14="","",männlich_Datenerf.!C14)</f>
        <v/>
      </c>
      <c r="D5" s="12" t="str">
        <f>IF(B5="","",IF(OR(männlich_Datenerf.!D14="",männlich_Datenerf.!D14=0),"ohne Ergebnis",männlich_Datenerf.!D14))</f>
        <v/>
      </c>
      <c r="E5" s="12" t="str">
        <f>IF(B5="","",IF(OR(männlich_Datenerf.!E14="",männlich_Datenerf.!E14=0),"ohne Ergebnis",männlich_Datenerf.!E14))</f>
        <v/>
      </c>
      <c r="F5" s="13" t="str">
        <f>IF(B5="","",IF(OR(männlich_Datenerf.!F14="",männlich_Datenerf.!F14=0),"ohne Ergebnis",männlich_Datenerf.!F14))</f>
        <v/>
      </c>
      <c r="G5" s="12" t="str">
        <f>IF(B5="","",IF(OR(männlich_Datenerf.!G14="",männlich_Datenerf.!G14=0),"ohne Ergebnis",männlich_Datenerf.!G14))</f>
        <v/>
      </c>
      <c r="H5" s="14" t="str">
        <f>IF(B5="","",IF(OR(männlich_Datenerf.!H14="",männlich_Datenerf.!H14=0),"ohne Ergebnis",männlich_Datenerf.!H14))</f>
        <v/>
      </c>
      <c r="I5" s="37" t="str">
        <f>IF(B5="","",IF(OR(männlich_Datenerf.!I14="",männlich_Datenerf.!I14=0),"ohne Ergebnis",männlich_Datenerf.!I14))</f>
        <v/>
      </c>
      <c r="J5" s="14" t="str">
        <f>IF(D5="ohne Ergebnis","0",männlich_Ausw.!D10)</f>
        <v/>
      </c>
      <c r="K5" s="14" t="str">
        <f>IF(E5="ohne Ergebnis","0",männlich_Ausw.!F10)</f>
        <v/>
      </c>
      <c r="L5" s="14" t="str">
        <f>IF(F5="ohne Ergebnis","0",männlich_Ausw.!H10)</f>
        <v/>
      </c>
      <c r="M5" s="14" t="str">
        <f>IF(G5="ohne Ergebnis","0",männlich_Ausw.!J10)</f>
        <v/>
      </c>
      <c r="N5" s="14" t="str">
        <f>IF(H5="ohne Ergebnis","0",männlich_Ausw.!L10)</f>
        <v/>
      </c>
      <c r="O5" s="37" t="str">
        <f>IF(I5="ohne Ergebnis","0",männlich_Ausw.!N10)</f>
        <v/>
      </c>
      <c r="P5" s="12" t="str">
        <f>IF(J5="0","/",männlich_Ausw.!E10)</f>
        <v/>
      </c>
      <c r="Q5" s="12" t="str">
        <f>IF(K5="0","/",männlich_Ausw.!G10)</f>
        <v/>
      </c>
      <c r="R5" s="13" t="str">
        <f>IF(L5="0","/",männlich_Ausw.!I10)</f>
        <v/>
      </c>
      <c r="S5" s="12" t="str">
        <f>IF(M5="0","/",männlich_Ausw.!K10)</f>
        <v/>
      </c>
      <c r="T5" s="14" t="str">
        <f>IF(N5="0","/",männlich_Ausw.!M10)</f>
        <v/>
      </c>
      <c r="U5" s="37" t="str">
        <f>IF(O5="0","/",männlich_Ausw.!O10)</f>
        <v/>
      </c>
      <c r="V5" s="14" t="str">
        <f>männlich_Ausw.!P10</f>
        <v/>
      </c>
      <c r="X5" s="3">
        <f>IF(männlich_Ausw.!P10="",0,IF(männlich_Ausw.!P10&gt;=männlich_Ausw.!$Q$3,10,0))</f>
        <v>0</v>
      </c>
      <c r="Y5" s="3">
        <f>IF(männlich_Datenerf.!E14="",0,IF(männlich_Datenerf.!E14&gt;=5.7,1,0))</f>
        <v>0</v>
      </c>
      <c r="Z5" s="3">
        <f>IF(männlich_Datenerf.!G14="",0,IF(männlich_Datenerf.!G14&lt;=18,1,0))</f>
        <v>0</v>
      </c>
      <c r="AA5" s="3">
        <f>IF(männlich_Datenerf.!I14="",0,IF(männlich_Datenerf.!I14&gt;=1323,1,0))</f>
        <v>0</v>
      </c>
      <c r="AB5" s="3">
        <f t="shared" si="0"/>
        <v>0</v>
      </c>
      <c r="AC5" t="str">
        <f t="shared" si="1"/>
        <v/>
      </c>
    </row>
    <row r="6" spans="1:29" ht="13.5" thickBot="1" x14ac:dyDescent="0.25">
      <c r="A6">
        <f t="shared" si="2"/>
        <v>5</v>
      </c>
      <c r="B6" s="31" t="str">
        <f>IF(männlich_Datenerf.!B15="","",männlich_Datenerf.!B15)</f>
        <v/>
      </c>
      <c r="C6" s="31" t="str">
        <f>IF(männlich_Datenerf.!C15="","",männlich_Datenerf.!C15)</f>
        <v/>
      </c>
      <c r="D6" s="15" t="str">
        <f>IF(B6="","",IF(OR(männlich_Datenerf.!D15="",männlich_Datenerf.!D15=0),"ohne Ergebnis",männlich_Datenerf.!D15))</f>
        <v/>
      </c>
      <c r="E6" s="15" t="str">
        <f>IF(B6="","",IF(OR(männlich_Datenerf.!E15="",männlich_Datenerf.!E15=0),"ohne Ergebnis",männlich_Datenerf.!E15))</f>
        <v/>
      </c>
      <c r="F6" s="16" t="str">
        <f>IF(B6="","",IF(OR(männlich_Datenerf.!F15="",männlich_Datenerf.!F15=0),"ohne Ergebnis",männlich_Datenerf.!F15))</f>
        <v/>
      </c>
      <c r="G6" s="15" t="str">
        <f>IF(B6="","",IF(OR(männlich_Datenerf.!G15="",männlich_Datenerf.!G15=0),"ohne Ergebnis",männlich_Datenerf.!G15))</f>
        <v/>
      </c>
      <c r="H6" s="17" t="str">
        <f>IF(B6="","",IF(OR(männlich_Datenerf.!H15="",männlich_Datenerf.!H15=0),"ohne Ergebnis",männlich_Datenerf.!H15))</f>
        <v/>
      </c>
      <c r="I6" s="38" t="str">
        <f>IF(B6="","",IF(OR(männlich_Datenerf.!I15="",männlich_Datenerf.!I15=0),"ohne Ergebnis",männlich_Datenerf.!I15))</f>
        <v/>
      </c>
      <c r="J6" s="17" t="str">
        <f>IF(D6="ohne Ergebnis","0",männlich_Ausw.!D11)</f>
        <v/>
      </c>
      <c r="K6" s="17" t="str">
        <f>IF(E6="ohne Ergebnis","0",männlich_Ausw.!F11)</f>
        <v/>
      </c>
      <c r="L6" s="17" t="str">
        <f>IF(F6="ohne Ergebnis","0",männlich_Ausw.!H11)</f>
        <v/>
      </c>
      <c r="M6" s="17" t="str">
        <f>IF(G6="ohne Ergebnis","0",männlich_Ausw.!J11)</f>
        <v/>
      </c>
      <c r="N6" s="17" t="str">
        <f>IF(H6="ohne Ergebnis","0",männlich_Ausw.!L11)</f>
        <v/>
      </c>
      <c r="O6" s="38" t="str">
        <f>IF(I6="ohne Ergebnis","0",männlich_Ausw.!N11)</f>
        <v/>
      </c>
      <c r="P6" s="15" t="str">
        <f>IF(J6="0","/",männlich_Ausw.!E11)</f>
        <v/>
      </c>
      <c r="Q6" s="15" t="str">
        <f>IF(K6="0","/",männlich_Ausw.!G11)</f>
        <v/>
      </c>
      <c r="R6" s="16" t="str">
        <f>IF(L6="0","/",männlich_Ausw.!I11)</f>
        <v/>
      </c>
      <c r="S6" s="15" t="str">
        <f>IF(M6="0","/",männlich_Ausw.!K11)</f>
        <v/>
      </c>
      <c r="T6" s="17" t="str">
        <f>IF(N6="0","/",männlich_Ausw.!M11)</f>
        <v/>
      </c>
      <c r="U6" s="38" t="str">
        <f>IF(O6="0","/",männlich_Ausw.!O11)</f>
        <v/>
      </c>
      <c r="V6" s="17" t="str">
        <f>männlich_Ausw.!P11</f>
        <v/>
      </c>
      <c r="X6" s="3">
        <f>IF(männlich_Ausw.!P11="",0,IF(männlich_Ausw.!P11&gt;=männlich_Ausw.!$Q$3,10,0))</f>
        <v>0</v>
      </c>
      <c r="Y6" s="3">
        <f>IF(männlich_Datenerf.!E15="",0,IF(männlich_Datenerf.!E15&gt;=5.7,1,0))</f>
        <v>0</v>
      </c>
      <c r="Z6" s="3">
        <f>IF(männlich_Datenerf.!G15="",0,IF(männlich_Datenerf.!G15&lt;=18,1,0))</f>
        <v>0</v>
      </c>
      <c r="AA6" s="3">
        <f>IF(männlich_Datenerf.!I15="",0,IF(männlich_Datenerf.!I15&gt;=1323,1,0))</f>
        <v>0</v>
      </c>
      <c r="AB6" s="3">
        <f t="shared" si="0"/>
        <v>0</v>
      </c>
      <c r="AC6" t="str">
        <f t="shared" si="1"/>
        <v/>
      </c>
    </row>
    <row r="7" spans="1:29" x14ac:dyDescent="0.2">
      <c r="A7">
        <f t="shared" si="2"/>
        <v>6</v>
      </c>
      <c r="B7" s="32" t="str">
        <f>IF(männlich_Datenerf.!B16="","",männlich_Datenerf.!B16)</f>
        <v/>
      </c>
      <c r="C7" s="32" t="str">
        <f>IF(männlich_Datenerf.!C16="","",männlich_Datenerf.!C16)</f>
        <v/>
      </c>
      <c r="D7" s="18" t="str">
        <f>IF(B7="","",IF(OR(männlich_Datenerf.!D16="",männlich_Datenerf.!D16=0),"ohne Ergebnis",männlich_Datenerf.!D16))</f>
        <v/>
      </c>
      <c r="E7" s="18" t="str">
        <f>IF(B7="","",IF(OR(männlich_Datenerf.!E16="",männlich_Datenerf.!E16=0),"ohne Ergebnis",männlich_Datenerf.!E16))</f>
        <v/>
      </c>
      <c r="F7" s="19" t="str">
        <f>IF(B7="","",IF(OR(männlich_Datenerf.!F16="",männlich_Datenerf.!F16=0),"ohne Ergebnis",männlich_Datenerf.!F16))</f>
        <v/>
      </c>
      <c r="G7" s="18" t="str">
        <f>IF(B7="","",IF(OR(männlich_Datenerf.!G16="",männlich_Datenerf.!G16=0),"ohne Ergebnis",männlich_Datenerf.!G16))</f>
        <v/>
      </c>
      <c r="H7" s="20" t="str">
        <f>IF(B7="","",IF(OR(männlich_Datenerf.!H16="",männlich_Datenerf.!H16=0),"ohne Ergebnis",männlich_Datenerf.!H16))</f>
        <v/>
      </c>
      <c r="I7" s="39" t="str">
        <f>IF(B7="","",IF(OR(männlich_Datenerf.!I16="",männlich_Datenerf.!I16=0),"ohne Ergebnis",männlich_Datenerf.!I16))</f>
        <v/>
      </c>
      <c r="J7" s="20" t="str">
        <f>IF(D7="ohne Ergebnis","0",männlich_Ausw.!D12)</f>
        <v/>
      </c>
      <c r="K7" s="20" t="str">
        <f>IF(E7="ohne Ergebnis","0",männlich_Ausw.!F12)</f>
        <v/>
      </c>
      <c r="L7" s="20" t="str">
        <f>IF(F7="ohne Ergebnis","0",männlich_Ausw.!H12)</f>
        <v/>
      </c>
      <c r="M7" s="20" t="str">
        <f>IF(G7="ohne Ergebnis","0",männlich_Ausw.!J12)</f>
        <v/>
      </c>
      <c r="N7" s="20" t="str">
        <f>IF(H7="ohne Ergebnis","0",männlich_Ausw.!L12)</f>
        <v/>
      </c>
      <c r="O7" s="39" t="str">
        <f>IF(I7="ohne Ergebnis","0",männlich_Ausw.!N12)</f>
        <v/>
      </c>
      <c r="P7" s="18" t="str">
        <f>IF(J7="0","/",männlich_Ausw.!E12)</f>
        <v/>
      </c>
      <c r="Q7" s="18" t="str">
        <f>IF(K7="0","/",männlich_Ausw.!G12)</f>
        <v/>
      </c>
      <c r="R7" s="19" t="str">
        <f>IF(L7="0","/",männlich_Ausw.!I12)</f>
        <v/>
      </c>
      <c r="S7" s="18" t="str">
        <f>IF(M7="0","/",männlich_Ausw.!K12)</f>
        <v/>
      </c>
      <c r="T7" s="20" t="str">
        <f>IF(N7="0","/",männlich_Ausw.!M12)</f>
        <v/>
      </c>
      <c r="U7" s="39" t="str">
        <f>IF(O7="0","/",männlich_Ausw.!O12)</f>
        <v/>
      </c>
      <c r="V7" s="20" t="str">
        <f>männlich_Ausw.!P12</f>
        <v/>
      </c>
      <c r="X7" s="3">
        <f>IF(männlich_Ausw.!P12="",0,IF(männlich_Ausw.!P12&gt;=männlich_Ausw.!$Q$3,10,0))</f>
        <v>0</v>
      </c>
      <c r="Y7" s="3">
        <f>IF(männlich_Datenerf.!E16="",0,IF(männlich_Datenerf.!E16&gt;=5.7,1,0))</f>
        <v>0</v>
      </c>
      <c r="Z7" s="3">
        <f>IF(männlich_Datenerf.!G16="",0,IF(männlich_Datenerf.!G16&lt;=18,1,0))</f>
        <v>0</v>
      </c>
      <c r="AA7" s="3">
        <f>IF(männlich_Datenerf.!I16="",0,IF(männlich_Datenerf.!I16&gt;=1323,1,0))</f>
        <v>0</v>
      </c>
      <c r="AB7" s="3">
        <f t="shared" si="0"/>
        <v>0</v>
      </c>
      <c r="AC7" t="str">
        <f t="shared" si="1"/>
        <v/>
      </c>
    </row>
    <row r="8" spans="1:29" x14ac:dyDescent="0.2">
      <c r="A8">
        <f t="shared" si="2"/>
        <v>7</v>
      </c>
      <c r="B8" s="30" t="str">
        <f>IF(männlich_Datenerf.!B17="","",männlich_Datenerf.!B17)</f>
        <v/>
      </c>
      <c r="C8" s="30" t="str">
        <f>IF(männlich_Datenerf.!C17="","",männlich_Datenerf.!C17)</f>
        <v/>
      </c>
      <c r="D8" s="12" t="str">
        <f>IF(B8="","",IF(OR(männlich_Datenerf.!D17="",männlich_Datenerf.!D17=0),"ohne Ergebnis",männlich_Datenerf.!D17))</f>
        <v/>
      </c>
      <c r="E8" s="12" t="str">
        <f>IF(B8="","",IF(OR(männlich_Datenerf.!E17="",männlich_Datenerf.!E17=0),"ohne Ergebnis",männlich_Datenerf.!E17))</f>
        <v/>
      </c>
      <c r="F8" s="13" t="str">
        <f>IF(B8="","",IF(OR(männlich_Datenerf.!F17="",männlich_Datenerf.!F17=0),"ohne Ergebnis",männlich_Datenerf.!F17))</f>
        <v/>
      </c>
      <c r="G8" s="12" t="str">
        <f>IF(B8="","",IF(OR(männlich_Datenerf.!G17="",männlich_Datenerf.!G17=0),"ohne Ergebnis",männlich_Datenerf.!G17))</f>
        <v/>
      </c>
      <c r="H8" s="14" t="str">
        <f>IF(B8="","",IF(OR(männlich_Datenerf.!H17="",männlich_Datenerf.!H17=0),"ohne Ergebnis",männlich_Datenerf.!H17))</f>
        <v/>
      </c>
      <c r="I8" s="37" t="str">
        <f>IF(B8="","",IF(OR(männlich_Datenerf.!I17="",männlich_Datenerf.!I17=0),"ohne Ergebnis",männlich_Datenerf.!I17))</f>
        <v/>
      </c>
      <c r="J8" s="14" t="str">
        <f>IF(D8="ohne Ergebnis","0",männlich_Ausw.!D13)</f>
        <v/>
      </c>
      <c r="K8" s="14" t="str">
        <f>IF(E8="ohne Ergebnis","0",männlich_Ausw.!F13)</f>
        <v/>
      </c>
      <c r="L8" s="14" t="str">
        <f>IF(F8="ohne Ergebnis","0",männlich_Ausw.!H13)</f>
        <v/>
      </c>
      <c r="M8" s="14" t="str">
        <f>IF(G8="ohne Ergebnis","0",männlich_Ausw.!J13)</f>
        <v/>
      </c>
      <c r="N8" s="14" t="str">
        <f>IF(H8="ohne Ergebnis","0",männlich_Ausw.!L13)</f>
        <v/>
      </c>
      <c r="O8" s="37" t="str">
        <f>IF(I8="ohne Ergebnis","0",männlich_Ausw.!N13)</f>
        <v/>
      </c>
      <c r="P8" s="12" t="str">
        <f>IF(J8="0","/",männlich_Ausw.!E13)</f>
        <v/>
      </c>
      <c r="Q8" s="12" t="str">
        <f>IF(K8="0","/",männlich_Ausw.!G13)</f>
        <v/>
      </c>
      <c r="R8" s="13" t="str">
        <f>IF(L8="0","/",männlich_Ausw.!I13)</f>
        <v/>
      </c>
      <c r="S8" s="12" t="str">
        <f>IF(M8="0","/",männlich_Ausw.!K13)</f>
        <v/>
      </c>
      <c r="T8" s="14" t="str">
        <f>IF(N8="0","/",männlich_Ausw.!M13)</f>
        <v/>
      </c>
      <c r="U8" s="37" t="str">
        <f>IF(O8="0","/",männlich_Ausw.!O13)</f>
        <v/>
      </c>
      <c r="V8" s="14" t="str">
        <f>männlich_Ausw.!P13</f>
        <v/>
      </c>
      <c r="X8" s="3">
        <f>IF(männlich_Ausw.!P13="",0,IF(männlich_Ausw.!P13&gt;=männlich_Ausw.!$Q$3,10,0))</f>
        <v>0</v>
      </c>
      <c r="Y8" s="3">
        <f>IF(männlich_Datenerf.!E17="",0,IF(männlich_Datenerf.!E17&gt;=5.7,1,0))</f>
        <v>0</v>
      </c>
      <c r="Z8" s="3">
        <f>IF(männlich_Datenerf.!G17="",0,IF(männlich_Datenerf.!G17&lt;=18,1,0))</f>
        <v>0</v>
      </c>
      <c r="AA8" s="3">
        <f>IF(männlich_Datenerf.!I17="",0,IF(männlich_Datenerf.!I17&gt;=1323,1,0))</f>
        <v>0</v>
      </c>
      <c r="AB8" s="3">
        <f t="shared" si="0"/>
        <v>0</v>
      </c>
      <c r="AC8" t="str">
        <f t="shared" si="1"/>
        <v/>
      </c>
    </row>
    <row r="9" spans="1:29" x14ac:dyDescent="0.2">
      <c r="A9">
        <f t="shared" si="2"/>
        <v>8</v>
      </c>
      <c r="B9" s="30" t="str">
        <f>IF(männlich_Datenerf.!B18="","",männlich_Datenerf.!B18)</f>
        <v/>
      </c>
      <c r="C9" s="30" t="str">
        <f>IF(männlich_Datenerf.!C18="","",männlich_Datenerf.!C18)</f>
        <v/>
      </c>
      <c r="D9" s="12" t="str">
        <f>IF(B9="","",IF(OR(männlich_Datenerf.!D18="",männlich_Datenerf.!D18=0),"ohne Ergebnis",männlich_Datenerf.!D18))</f>
        <v/>
      </c>
      <c r="E9" s="12" t="str">
        <f>IF(B9="","",IF(OR(männlich_Datenerf.!E18="",männlich_Datenerf.!E18=0),"ohne Ergebnis",männlich_Datenerf.!E18))</f>
        <v/>
      </c>
      <c r="F9" s="13" t="str">
        <f>IF(B9="","",IF(OR(männlich_Datenerf.!F18="",männlich_Datenerf.!F18=0),"ohne Ergebnis",männlich_Datenerf.!F18))</f>
        <v/>
      </c>
      <c r="G9" s="12" t="str">
        <f>IF(B9="","",IF(OR(männlich_Datenerf.!G18="",männlich_Datenerf.!G18=0),"ohne Ergebnis",männlich_Datenerf.!G18))</f>
        <v/>
      </c>
      <c r="H9" s="14" t="str">
        <f>IF(B9="","",IF(OR(männlich_Datenerf.!H18="",männlich_Datenerf.!H18=0),"ohne Ergebnis",männlich_Datenerf.!H18))</f>
        <v/>
      </c>
      <c r="I9" s="37" t="str">
        <f>IF(B9="","",IF(OR(männlich_Datenerf.!I18="",männlich_Datenerf.!I18=0),"ohne Ergebnis",männlich_Datenerf.!I18))</f>
        <v/>
      </c>
      <c r="J9" s="14" t="str">
        <f>IF(D9="ohne Ergebnis","0",männlich_Ausw.!D14)</f>
        <v/>
      </c>
      <c r="K9" s="14" t="str">
        <f>IF(E9="ohne Ergebnis","0",männlich_Ausw.!F14)</f>
        <v/>
      </c>
      <c r="L9" s="14" t="str">
        <f>IF(F9="ohne Ergebnis","0",männlich_Ausw.!H14)</f>
        <v/>
      </c>
      <c r="M9" s="14" t="str">
        <f>IF(G9="ohne Ergebnis","0",männlich_Ausw.!J14)</f>
        <v/>
      </c>
      <c r="N9" s="14" t="str">
        <f>IF(H9="ohne Ergebnis","0",männlich_Ausw.!L14)</f>
        <v/>
      </c>
      <c r="O9" s="37" t="str">
        <f>IF(I9="ohne Ergebnis","0",männlich_Ausw.!N14)</f>
        <v/>
      </c>
      <c r="P9" s="12" t="str">
        <f>IF(J9="0","/",männlich_Ausw.!E14)</f>
        <v/>
      </c>
      <c r="Q9" s="12" t="str">
        <f>IF(K9="0","/",männlich_Ausw.!G14)</f>
        <v/>
      </c>
      <c r="R9" s="13" t="str">
        <f>IF(L9="0","/",männlich_Ausw.!I14)</f>
        <v/>
      </c>
      <c r="S9" s="12" t="str">
        <f>IF(M9="0","/",männlich_Ausw.!K14)</f>
        <v/>
      </c>
      <c r="T9" s="14" t="str">
        <f>IF(N9="0","/",männlich_Ausw.!M14)</f>
        <v/>
      </c>
      <c r="U9" s="37" t="str">
        <f>IF(O9="0","/",männlich_Ausw.!O14)</f>
        <v/>
      </c>
      <c r="V9" s="14" t="str">
        <f>männlich_Ausw.!P14</f>
        <v/>
      </c>
      <c r="X9" s="3">
        <f>IF(männlich_Ausw.!P14="",0,IF(männlich_Ausw.!P14&gt;=männlich_Ausw.!$Q$3,10,0))</f>
        <v>0</v>
      </c>
      <c r="Y9" s="3">
        <f>IF(männlich_Datenerf.!E18="",0,IF(männlich_Datenerf.!E18&gt;=5.7,1,0))</f>
        <v>0</v>
      </c>
      <c r="Z9" s="3">
        <f>IF(männlich_Datenerf.!G18="",0,IF(männlich_Datenerf.!G18&lt;=18,1,0))</f>
        <v>0</v>
      </c>
      <c r="AA9" s="3">
        <f>IF(männlich_Datenerf.!I18="",0,IF(männlich_Datenerf.!I18&gt;=1323,1,0))</f>
        <v>0</v>
      </c>
      <c r="AB9" s="3">
        <f t="shared" si="0"/>
        <v>0</v>
      </c>
      <c r="AC9" t="str">
        <f t="shared" si="1"/>
        <v/>
      </c>
    </row>
    <row r="10" spans="1:29" x14ac:dyDescent="0.2">
      <c r="A10">
        <f t="shared" si="2"/>
        <v>9</v>
      </c>
      <c r="B10" s="30" t="str">
        <f>IF(männlich_Datenerf.!B19="","",männlich_Datenerf.!B19)</f>
        <v/>
      </c>
      <c r="C10" s="30" t="str">
        <f>IF(männlich_Datenerf.!C19="","",männlich_Datenerf.!C19)</f>
        <v/>
      </c>
      <c r="D10" s="12" t="str">
        <f>IF(B10="","",IF(OR(männlich_Datenerf.!D19="",männlich_Datenerf.!D19=0),"ohne Ergebnis",männlich_Datenerf.!D19))</f>
        <v/>
      </c>
      <c r="E10" s="12" t="str">
        <f>IF(B10="","",IF(OR(männlich_Datenerf.!E19="",männlich_Datenerf.!E19=0),"ohne Ergebnis",männlich_Datenerf.!E19))</f>
        <v/>
      </c>
      <c r="F10" s="13" t="str">
        <f>IF(B10="","",IF(OR(männlich_Datenerf.!F19="",männlich_Datenerf.!F19=0),"ohne Ergebnis",männlich_Datenerf.!F19))</f>
        <v/>
      </c>
      <c r="G10" s="12" t="str">
        <f>IF(B10="","",IF(OR(männlich_Datenerf.!G19="",männlich_Datenerf.!G19=0),"ohne Ergebnis",männlich_Datenerf.!G19))</f>
        <v/>
      </c>
      <c r="H10" s="14" t="str">
        <f>IF(B10="","",IF(OR(männlich_Datenerf.!H19="",männlich_Datenerf.!H19=0),"ohne Ergebnis",männlich_Datenerf.!H19))</f>
        <v/>
      </c>
      <c r="I10" s="37" t="str">
        <f>IF(B10="","",IF(OR(männlich_Datenerf.!I19="",männlich_Datenerf.!I19=0),"ohne Ergebnis",männlich_Datenerf.!I19))</f>
        <v/>
      </c>
      <c r="J10" s="14" t="str">
        <f>IF(D10="ohne Ergebnis","0",männlich_Ausw.!D15)</f>
        <v/>
      </c>
      <c r="K10" s="14" t="str">
        <f>IF(E10="ohne Ergebnis","0",männlich_Ausw.!F15)</f>
        <v/>
      </c>
      <c r="L10" s="14" t="str">
        <f>IF(F10="ohne Ergebnis","0",männlich_Ausw.!H15)</f>
        <v/>
      </c>
      <c r="M10" s="14" t="str">
        <f>IF(G10="ohne Ergebnis","0",männlich_Ausw.!J15)</f>
        <v/>
      </c>
      <c r="N10" s="14" t="str">
        <f>IF(H10="ohne Ergebnis","0",männlich_Ausw.!L15)</f>
        <v/>
      </c>
      <c r="O10" s="37" t="str">
        <f>IF(I10="ohne Ergebnis","0",männlich_Ausw.!N15)</f>
        <v/>
      </c>
      <c r="P10" s="12" t="str">
        <f>IF(J10="0","/",männlich_Ausw.!E15)</f>
        <v/>
      </c>
      <c r="Q10" s="12" t="str">
        <f>IF(K10="0","/",männlich_Ausw.!G15)</f>
        <v/>
      </c>
      <c r="R10" s="13" t="str">
        <f>IF(L10="0","/",männlich_Ausw.!I15)</f>
        <v/>
      </c>
      <c r="S10" s="12" t="str">
        <f>IF(M10="0","/",männlich_Ausw.!K15)</f>
        <v/>
      </c>
      <c r="T10" s="14" t="str">
        <f>IF(N10="0","/",männlich_Ausw.!M15)</f>
        <v/>
      </c>
      <c r="U10" s="37" t="str">
        <f>IF(O10="0","/",männlich_Ausw.!O15)</f>
        <v/>
      </c>
      <c r="V10" s="14" t="str">
        <f>männlich_Ausw.!P15</f>
        <v/>
      </c>
      <c r="X10" s="3">
        <f>IF(männlich_Ausw.!P15="",0,IF(männlich_Ausw.!P15&gt;=männlich_Ausw.!$Q$3,10,0))</f>
        <v>0</v>
      </c>
      <c r="Y10" s="3">
        <f>IF(männlich_Datenerf.!E19="",0,IF(männlich_Datenerf.!E19&gt;=5.7,1,0))</f>
        <v>0</v>
      </c>
      <c r="Z10" s="3">
        <f>IF(männlich_Datenerf.!G19="",0,IF(männlich_Datenerf.!G19&lt;=18,1,0))</f>
        <v>0</v>
      </c>
      <c r="AA10" s="3">
        <f>IF(männlich_Datenerf.!I19="",0,IF(männlich_Datenerf.!I19&gt;=1323,1,0))</f>
        <v>0</v>
      </c>
      <c r="AB10" s="3">
        <f t="shared" si="0"/>
        <v>0</v>
      </c>
      <c r="AC10" t="str">
        <f t="shared" si="1"/>
        <v/>
      </c>
    </row>
    <row r="11" spans="1:29" ht="13.5" thickBot="1" x14ac:dyDescent="0.25">
      <c r="A11">
        <f t="shared" si="2"/>
        <v>10</v>
      </c>
      <c r="B11" s="31" t="str">
        <f>IF(männlich_Datenerf.!B20="","",männlich_Datenerf.!B20)</f>
        <v/>
      </c>
      <c r="C11" s="31" t="str">
        <f>IF(männlich_Datenerf.!C20="","",männlich_Datenerf.!C20)</f>
        <v/>
      </c>
      <c r="D11" s="15" t="str">
        <f>IF(B11="","",IF(OR(männlich_Datenerf.!D20="",männlich_Datenerf.!D20=0),"ohne Ergebnis",männlich_Datenerf.!D20))</f>
        <v/>
      </c>
      <c r="E11" s="15" t="str">
        <f>IF(B11="","",IF(OR(männlich_Datenerf.!E20="",männlich_Datenerf.!E20=0),"ohne Ergebnis",männlich_Datenerf.!E20))</f>
        <v/>
      </c>
      <c r="F11" s="16" t="str">
        <f>IF(B11="","",IF(OR(männlich_Datenerf.!F20="",männlich_Datenerf.!F20=0),"ohne Ergebnis",männlich_Datenerf.!F20))</f>
        <v/>
      </c>
      <c r="G11" s="15" t="str">
        <f>IF(B11="","",IF(OR(männlich_Datenerf.!G20="",männlich_Datenerf.!G20=0),"ohne Ergebnis",männlich_Datenerf.!G20))</f>
        <v/>
      </c>
      <c r="H11" s="17" t="str">
        <f>IF(B11="","",IF(OR(männlich_Datenerf.!H20="",männlich_Datenerf.!H20=0),"ohne Ergebnis",männlich_Datenerf.!H20))</f>
        <v/>
      </c>
      <c r="I11" s="38" t="str">
        <f>IF(B11="","",IF(OR(männlich_Datenerf.!I20="",männlich_Datenerf.!I20=0),"ohne Ergebnis",männlich_Datenerf.!I20))</f>
        <v/>
      </c>
      <c r="J11" s="17" t="str">
        <f>IF(D11="ohne Ergebnis","0",männlich_Ausw.!D16)</f>
        <v/>
      </c>
      <c r="K11" s="17" t="str">
        <f>IF(E11="ohne Ergebnis","0",männlich_Ausw.!F16)</f>
        <v/>
      </c>
      <c r="L11" s="17" t="str">
        <f>IF(F11="ohne Ergebnis","0",männlich_Ausw.!H16)</f>
        <v/>
      </c>
      <c r="M11" s="17" t="str">
        <f>IF(G11="ohne Ergebnis","0",männlich_Ausw.!J16)</f>
        <v/>
      </c>
      <c r="N11" s="17" t="str">
        <f>IF(H11="ohne Ergebnis","0",männlich_Ausw.!L16)</f>
        <v/>
      </c>
      <c r="O11" s="38" t="str">
        <f>IF(I11="ohne Ergebnis","0",männlich_Ausw.!N16)</f>
        <v/>
      </c>
      <c r="P11" s="15" t="str">
        <f>IF(J11="0","/",männlich_Ausw.!E16)</f>
        <v/>
      </c>
      <c r="Q11" s="15" t="str">
        <f>IF(K11="0","/",männlich_Ausw.!G16)</f>
        <v/>
      </c>
      <c r="R11" s="16" t="str">
        <f>IF(L11="0","/",männlich_Ausw.!I16)</f>
        <v/>
      </c>
      <c r="S11" s="15" t="str">
        <f>IF(M11="0","/",männlich_Ausw.!K16)</f>
        <v/>
      </c>
      <c r="T11" s="17" t="str">
        <f>IF(N11="0","/",männlich_Ausw.!M16)</f>
        <v/>
      </c>
      <c r="U11" s="38" t="str">
        <f>IF(O11="0","/",männlich_Ausw.!O16)</f>
        <v/>
      </c>
      <c r="V11" s="17" t="str">
        <f>männlich_Ausw.!P16</f>
        <v/>
      </c>
      <c r="X11" s="3">
        <f>IF(männlich_Ausw.!P16="",0,IF(männlich_Ausw.!P16&gt;=männlich_Ausw.!$Q$3,10,0))</f>
        <v>0</v>
      </c>
      <c r="Y11" s="3">
        <f>IF(männlich_Datenerf.!E20="",0,IF(männlich_Datenerf.!E20&gt;=5.7,1,0))</f>
        <v>0</v>
      </c>
      <c r="Z11" s="3">
        <f>IF(männlich_Datenerf.!G20="",0,IF(männlich_Datenerf.!G20&lt;=18,1,0))</f>
        <v>0</v>
      </c>
      <c r="AA11" s="3">
        <f>IF(männlich_Datenerf.!I20="",0,IF(männlich_Datenerf.!I20&gt;=1323,1,0))</f>
        <v>0</v>
      </c>
      <c r="AB11" s="3">
        <f t="shared" ref="AB11:AB74" si="3">SUM(X11:AA11)</f>
        <v>0</v>
      </c>
      <c r="AC11" t="str">
        <f t="shared" si="1"/>
        <v/>
      </c>
    </row>
    <row r="12" spans="1:29" x14ac:dyDescent="0.2">
      <c r="A12">
        <f t="shared" si="2"/>
        <v>11</v>
      </c>
      <c r="B12" s="40" t="str">
        <f>IF(männlich_Datenerf.!B21="","",männlich_Datenerf.!B21)</f>
        <v/>
      </c>
      <c r="C12" s="40" t="str">
        <f>IF(männlich_Datenerf.!C21="","",männlich_Datenerf.!C21)</f>
        <v/>
      </c>
      <c r="D12" s="18" t="str">
        <f>IF(B12="","",IF(OR(männlich_Datenerf.!D21="",männlich_Datenerf.!D21=0),"ohne Ergebnis",männlich_Datenerf.!D21))</f>
        <v/>
      </c>
      <c r="E12" s="18" t="str">
        <f>IF(B12="","",IF(OR(männlich_Datenerf.!E21="",männlich_Datenerf.!E21=0),"ohne Ergebnis",männlich_Datenerf.!E21))</f>
        <v/>
      </c>
      <c r="F12" s="19" t="str">
        <f>IF(B12="","",IF(OR(männlich_Datenerf.!F21="",männlich_Datenerf.!F21=0),"ohne Ergebnis",männlich_Datenerf.!F21))</f>
        <v/>
      </c>
      <c r="G12" s="18" t="str">
        <f>IF(B12="","",IF(OR(männlich_Datenerf.!G21="",männlich_Datenerf.!G21=0),"ohne Ergebnis",männlich_Datenerf.!G21))</f>
        <v/>
      </c>
      <c r="H12" s="20" t="str">
        <f>IF(B12="","",IF(OR(männlich_Datenerf.!H21="",männlich_Datenerf.!H21=0),"ohne Ergebnis",männlich_Datenerf.!H21))</f>
        <v/>
      </c>
      <c r="I12" s="39" t="str">
        <f>IF(B12="","",IF(OR(männlich_Datenerf.!I21="",männlich_Datenerf.!I21=0),"ohne Ergebnis",männlich_Datenerf.!I21))</f>
        <v/>
      </c>
      <c r="J12" s="20" t="str">
        <f>IF(D12="ohne Ergebnis","0",männlich_Ausw.!D17)</f>
        <v/>
      </c>
      <c r="K12" s="20" t="str">
        <f>IF(E12="ohne Ergebnis","0",männlich_Ausw.!F17)</f>
        <v/>
      </c>
      <c r="L12" s="20" t="str">
        <f>IF(F12="ohne Ergebnis","0",männlich_Ausw.!H17)</f>
        <v/>
      </c>
      <c r="M12" s="20" t="str">
        <f>IF(G12="ohne Ergebnis","0",männlich_Ausw.!J17)</f>
        <v/>
      </c>
      <c r="N12" s="20" t="str">
        <f>IF(H12="ohne Ergebnis","0",männlich_Ausw.!L17)</f>
        <v/>
      </c>
      <c r="O12" s="39" t="str">
        <f>IF(I12="ohne Ergebnis","0",männlich_Ausw.!N17)</f>
        <v/>
      </c>
      <c r="P12" s="18" t="str">
        <f>IF(J12="0","/",männlich_Ausw.!E17)</f>
        <v/>
      </c>
      <c r="Q12" s="19" t="str">
        <f>IF(K12="0","/",männlich_Ausw.!G17)</f>
        <v/>
      </c>
      <c r="R12" s="19" t="str">
        <f>IF(L12="0","/",männlich_Ausw.!I17)</f>
        <v/>
      </c>
      <c r="S12" s="18" t="str">
        <f>IF(M12="0","/",männlich_Ausw.!K17)</f>
        <v/>
      </c>
      <c r="T12" s="20" t="str">
        <f>IF(N12="0","/",männlich_Ausw.!M17)</f>
        <v/>
      </c>
      <c r="U12" s="39" t="str">
        <f>IF(O12="0","/",männlich_Ausw.!O17)</f>
        <v/>
      </c>
      <c r="V12" s="20" t="str">
        <f>männlich_Ausw.!P17</f>
        <v/>
      </c>
      <c r="X12" s="3">
        <f>IF(männlich_Ausw.!P17="",0,IF(männlich_Ausw.!P17&gt;=männlich_Ausw.!$Q$3,10,0))</f>
        <v>0</v>
      </c>
      <c r="Y12" s="3">
        <f>IF(männlich_Datenerf.!E21="",0,IF(männlich_Datenerf.!E21&gt;=5.7,1,0))</f>
        <v>0</v>
      </c>
      <c r="Z12" s="3">
        <f>IF(männlich_Datenerf.!G21="",0,IF(männlich_Datenerf.!G21&lt;=18,1,0))</f>
        <v>0</v>
      </c>
      <c r="AA12" s="3">
        <f>IF(männlich_Datenerf.!I21="",0,IF(männlich_Datenerf.!I21&gt;=1323,1,0))</f>
        <v>0</v>
      </c>
      <c r="AB12" s="3">
        <f t="shared" si="3"/>
        <v>0</v>
      </c>
      <c r="AC12" t="str">
        <f t="shared" si="1"/>
        <v/>
      </c>
    </row>
    <row r="13" spans="1:29" x14ac:dyDescent="0.2">
      <c r="A13">
        <f t="shared" si="2"/>
        <v>12</v>
      </c>
      <c r="B13" s="41" t="str">
        <f>IF(männlich_Datenerf.!B22="","",männlich_Datenerf.!B22)</f>
        <v/>
      </c>
      <c r="C13" s="41" t="str">
        <f>IF(männlich_Datenerf.!C22="","",männlich_Datenerf.!C22)</f>
        <v/>
      </c>
      <c r="D13" s="12" t="str">
        <f>IF(B13="","",IF(OR(männlich_Datenerf.!D22="",männlich_Datenerf.!D22=0),"ohne Ergebnis",männlich_Datenerf.!D22))</f>
        <v/>
      </c>
      <c r="E13" s="12" t="str">
        <f>IF(B13="","",IF(OR(männlich_Datenerf.!E22="",männlich_Datenerf.!E22=0),"ohne Ergebnis",männlich_Datenerf.!E22))</f>
        <v/>
      </c>
      <c r="F13" s="13" t="str">
        <f>IF(B13="","",IF(OR(männlich_Datenerf.!F22="",männlich_Datenerf.!F22=0),"ohne Ergebnis",männlich_Datenerf.!F22))</f>
        <v/>
      </c>
      <c r="G13" s="12" t="str">
        <f>IF(B13="","",IF(OR(männlich_Datenerf.!G22="",männlich_Datenerf.!G22=0),"ohne Ergebnis",männlich_Datenerf.!G22))</f>
        <v/>
      </c>
      <c r="H13" s="14" t="str">
        <f>IF(B13="","",IF(OR(männlich_Datenerf.!H22="",männlich_Datenerf.!H22=0),"ohne Ergebnis",männlich_Datenerf.!H22))</f>
        <v/>
      </c>
      <c r="I13" s="37" t="str">
        <f>IF(B13="","",IF(OR(männlich_Datenerf.!I22="",männlich_Datenerf.!I22=0),"ohne Ergebnis",männlich_Datenerf.!I22))</f>
        <v/>
      </c>
      <c r="J13" s="14" t="str">
        <f>IF(D13="ohne Ergebnis","0",männlich_Ausw.!D18)</f>
        <v/>
      </c>
      <c r="K13" s="14" t="str">
        <f>IF(E13="ohne Ergebnis","0",männlich_Ausw.!F18)</f>
        <v/>
      </c>
      <c r="L13" s="14" t="str">
        <f>IF(F13="ohne Ergebnis","0",männlich_Ausw.!H18)</f>
        <v/>
      </c>
      <c r="M13" s="14" t="str">
        <f>IF(G13="ohne Ergebnis","0",männlich_Ausw.!J18)</f>
        <v/>
      </c>
      <c r="N13" s="14" t="str">
        <f>IF(H13="ohne Ergebnis","0",männlich_Ausw.!L18)</f>
        <v/>
      </c>
      <c r="O13" s="37" t="str">
        <f>IF(I13="ohne Ergebnis","0",männlich_Ausw.!N18)</f>
        <v/>
      </c>
      <c r="P13" s="12" t="str">
        <f>IF(J13="0","/",männlich_Ausw.!E18)</f>
        <v/>
      </c>
      <c r="Q13" s="13" t="str">
        <f>IF(K13="0","/",männlich_Ausw.!G18)</f>
        <v/>
      </c>
      <c r="R13" s="13" t="str">
        <f>IF(L13="0","/",männlich_Ausw.!I18)</f>
        <v/>
      </c>
      <c r="S13" s="12" t="str">
        <f>IF(M13="0","/",männlich_Ausw.!K18)</f>
        <v/>
      </c>
      <c r="T13" s="14" t="str">
        <f>IF(N13="0","/",männlich_Ausw.!M18)</f>
        <v/>
      </c>
      <c r="U13" s="37" t="str">
        <f>IF(O13="0","/",männlich_Ausw.!O18)</f>
        <v/>
      </c>
      <c r="V13" s="14" t="str">
        <f>männlich_Ausw.!P18</f>
        <v/>
      </c>
      <c r="X13" s="3">
        <f>IF(männlich_Ausw.!P18="",0,IF(männlich_Ausw.!P18&gt;=männlich_Ausw.!$Q$3,10,0))</f>
        <v>0</v>
      </c>
      <c r="Y13" s="3">
        <f>IF(männlich_Datenerf.!E22="",0,IF(männlich_Datenerf.!E22&gt;=5.7,1,0))</f>
        <v>0</v>
      </c>
      <c r="Z13" s="3">
        <f>IF(männlich_Datenerf.!G22="",0,IF(männlich_Datenerf.!G22&lt;=18,1,0))</f>
        <v>0</v>
      </c>
      <c r="AA13" s="3">
        <f>IF(männlich_Datenerf.!I22="",0,IF(männlich_Datenerf.!I22&gt;=1323,1,0))</f>
        <v>0</v>
      </c>
      <c r="AB13" s="3">
        <f t="shared" si="3"/>
        <v>0</v>
      </c>
      <c r="AC13" t="str">
        <f t="shared" si="1"/>
        <v/>
      </c>
    </row>
    <row r="14" spans="1:29" x14ac:dyDescent="0.2">
      <c r="A14">
        <f t="shared" si="2"/>
        <v>13</v>
      </c>
      <c r="B14" s="41" t="str">
        <f>IF(männlich_Datenerf.!B23="","",männlich_Datenerf.!B23)</f>
        <v/>
      </c>
      <c r="C14" s="41" t="str">
        <f>IF(männlich_Datenerf.!C23="","",männlich_Datenerf.!C23)</f>
        <v/>
      </c>
      <c r="D14" s="12" t="str">
        <f>IF(B14="","",IF(OR(männlich_Datenerf.!D23="",männlich_Datenerf.!D23=0),"ohne Ergebnis",männlich_Datenerf.!D23))</f>
        <v/>
      </c>
      <c r="E14" s="12" t="str">
        <f>IF(B14="","",IF(OR(männlich_Datenerf.!E23="",männlich_Datenerf.!E23=0),"ohne Ergebnis",männlich_Datenerf.!E23))</f>
        <v/>
      </c>
      <c r="F14" s="13" t="str">
        <f>IF(B14="","",IF(OR(männlich_Datenerf.!F23="",männlich_Datenerf.!F23=0),"ohne Ergebnis",männlich_Datenerf.!F23))</f>
        <v/>
      </c>
      <c r="G14" s="12" t="str">
        <f>IF(B14="","",IF(OR(männlich_Datenerf.!G23="",männlich_Datenerf.!G23=0),"ohne Ergebnis",männlich_Datenerf.!G23))</f>
        <v/>
      </c>
      <c r="H14" s="14" t="str">
        <f>IF(B14="","",IF(OR(männlich_Datenerf.!H23="",männlich_Datenerf.!H23=0),"ohne Ergebnis",männlich_Datenerf.!H23))</f>
        <v/>
      </c>
      <c r="I14" s="37" t="str">
        <f>IF(B14="","",IF(OR(männlich_Datenerf.!I23="",männlich_Datenerf.!I23=0),"ohne Ergebnis",männlich_Datenerf.!I23))</f>
        <v/>
      </c>
      <c r="J14" s="14" t="str">
        <f>IF(D14="ohne Ergebnis","0",männlich_Ausw.!D19)</f>
        <v/>
      </c>
      <c r="K14" s="14" t="str">
        <f>IF(E14="ohne Ergebnis","0",männlich_Ausw.!F19)</f>
        <v/>
      </c>
      <c r="L14" s="14" t="str">
        <f>IF(F14="ohne Ergebnis","0",männlich_Ausw.!H19)</f>
        <v/>
      </c>
      <c r="M14" s="14" t="str">
        <f>IF(G14="ohne Ergebnis","0",männlich_Ausw.!J19)</f>
        <v/>
      </c>
      <c r="N14" s="14" t="str">
        <f>IF(H14="ohne Ergebnis","0",männlich_Ausw.!L19)</f>
        <v/>
      </c>
      <c r="O14" s="37" t="str">
        <f>IF(I14="ohne Ergebnis","0",männlich_Ausw.!N19)</f>
        <v/>
      </c>
      <c r="P14" s="12" t="str">
        <f>IF(J14="0","/",männlich_Ausw.!E19)</f>
        <v/>
      </c>
      <c r="Q14" s="13" t="str">
        <f>IF(K14="0","/",männlich_Ausw.!G19)</f>
        <v/>
      </c>
      <c r="R14" s="13" t="str">
        <f>IF(L14="0","/",männlich_Ausw.!I19)</f>
        <v/>
      </c>
      <c r="S14" s="12" t="str">
        <f>IF(M14="0","/",männlich_Ausw.!K19)</f>
        <v/>
      </c>
      <c r="T14" s="14" t="str">
        <f>IF(N14="0","/",männlich_Ausw.!M19)</f>
        <v/>
      </c>
      <c r="U14" s="37" t="str">
        <f>IF(O14="0","/",männlich_Ausw.!O19)</f>
        <v/>
      </c>
      <c r="V14" s="14" t="str">
        <f>männlich_Ausw.!P19</f>
        <v/>
      </c>
      <c r="X14" s="3">
        <f>IF(männlich_Ausw.!P19="",0,IF(männlich_Ausw.!P19&gt;=männlich_Ausw.!$Q$3,10,0))</f>
        <v>0</v>
      </c>
      <c r="Y14" s="3">
        <f>IF(männlich_Datenerf.!E23="",0,IF(männlich_Datenerf.!E23&gt;=5.7,1,0))</f>
        <v>0</v>
      </c>
      <c r="Z14" s="3">
        <f>IF(männlich_Datenerf.!G23="",0,IF(männlich_Datenerf.!G23&lt;=18,1,0))</f>
        <v>0</v>
      </c>
      <c r="AA14" s="3">
        <f>IF(männlich_Datenerf.!I23="",0,IF(männlich_Datenerf.!I23&gt;=1323,1,0))</f>
        <v>0</v>
      </c>
      <c r="AB14" s="3">
        <f t="shared" si="3"/>
        <v>0</v>
      </c>
      <c r="AC14" t="str">
        <f t="shared" si="1"/>
        <v/>
      </c>
    </row>
    <row r="15" spans="1:29" x14ac:dyDescent="0.2">
      <c r="A15">
        <f t="shared" si="2"/>
        <v>14</v>
      </c>
      <c r="B15" s="41" t="str">
        <f>IF(männlich_Datenerf.!B24="","",männlich_Datenerf.!B24)</f>
        <v/>
      </c>
      <c r="C15" s="41" t="str">
        <f>IF(männlich_Datenerf.!C24="","",männlich_Datenerf.!C24)</f>
        <v/>
      </c>
      <c r="D15" s="12" t="str">
        <f>IF(B15="","",IF(OR(männlich_Datenerf.!D24="",männlich_Datenerf.!D24=0),"ohne Ergebnis",männlich_Datenerf.!D24))</f>
        <v/>
      </c>
      <c r="E15" s="12" t="str">
        <f>IF(B15="","",IF(OR(männlich_Datenerf.!E24="",männlich_Datenerf.!E24=0),"ohne Ergebnis",männlich_Datenerf.!E24))</f>
        <v/>
      </c>
      <c r="F15" s="13" t="str">
        <f>IF(B15="","",IF(OR(männlich_Datenerf.!F24="",männlich_Datenerf.!F24=0),"ohne Ergebnis",männlich_Datenerf.!F24))</f>
        <v/>
      </c>
      <c r="G15" s="12" t="str">
        <f>IF(B15="","",IF(OR(männlich_Datenerf.!G24="",männlich_Datenerf.!G24=0),"ohne Ergebnis",männlich_Datenerf.!G24))</f>
        <v/>
      </c>
      <c r="H15" s="14" t="str">
        <f>IF(B15="","",IF(OR(männlich_Datenerf.!H24="",männlich_Datenerf.!H24=0),"ohne Ergebnis",männlich_Datenerf.!H24))</f>
        <v/>
      </c>
      <c r="I15" s="37" t="str">
        <f>IF(B15="","",IF(OR(männlich_Datenerf.!I24="",männlich_Datenerf.!I24=0),"ohne Ergebnis",männlich_Datenerf.!I24))</f>
        <v/>
      </c>
      <c r="J15" s="14" t="str">
        <f>IF(D15="ohne Ergebnis","0",männlich_Ausw.!D20)</f>
        <v/>
      </c>
      <c r="K15" s="14" t="str">
        <f>IF(E15="ohne Ergebnis","0",männlich_Ausw.!F20)</f>
        <v/>
      </c>
      <c r="L15" s="14" t="str">
        <f>IF(F15="ohne Ergebnis","0",männlich_Ausw.!H20)</f>
        <v/>
      </c>
      <c r="M15" s="14" t="str">
        <f>IF(G15="ohne Ergebnis","0",männlich_Ausw.!J20)</f>
        <v/>
      </c>
      <c r="N15" s="14" t="str">
        <f>IF(H15="ohne Ergebnis","0",männlich_Ausw.!L20)</f>
        <v/>
      </c>
      <c r="O15" s="37" t="str">
        <f>IF(I15="ohne Ergebnis","0",männlich_Ausw.!N20)</f>
        <v/>
      </c>
      <c r="P15" s="12" t="str">
        <f>IF(J15="0","/",männlich_Ausw.!E20)</f>
        <v/>
      </c>
      <c r="Q15" s="13" t="str">
        <f>IF(K15="0","/",männlich_Ausw.!G20)</f>
        <v/>
      </c>
      <c r="R15" s="13" t="str">
        <f>IF(L15="0","/",männlich_Ausw.!I20)</f>
        <v/>
      </c>
      <c r="S15" s="12" t="str">
        <f>IF(M15="0","/",männlich_Ausw.!K20)</f>
        <v/>
      </c>
      <c r="T15" s="14" t="str">
        <f>IF(N15="0","/",männlich_Ausw.!M20)</f>
        <v/>
      </c>
      <c r="U15" s="37" t="str">
        <f>IF(O15="0","/",männlich_Ausw.!O20)</f>
        <v/>
      </c>
      <c r="V15" s="14" t="str">
        <f>männlich_Ausw.!P20</f>
        <v/>
      </c>
      <c r="X15" s="3">
        <f>IF(männlich_Ausw.!P20="",0,IF(männlich_Ausw.!P20&gt;=männlich_Ausw.!$Q$3,10,0))</f>
        <v>0</v>
      </c>
      <c r="Y15" s="3">
        <f>IF(männlich_Datenerf.!E24="",0,IF(männlich_Datenerf.!E24&gt;=5.7,1,0))</f>
        <v>0</v>
      </c>
      <c r="Z15" s="3">
        <f>IF(männlich_Datenerf.!G24="",0,IF(männlich_Datenerf.!G24&lt;=18,1,0))</f>
        <v>0</v>
      </c>
      <c r="AA15" s="3">
        <f>IF(männlich_Datenerf.!I24="",0,IF(männlich_Datenerf.!I24&gt;=1323,1,0))</f>
        <v>0</v>
      </c>
      <c r="AB15" s="3">
        <f t="shared" si="3"/>
        <v>0</v>
      </c>
      <c r="AC15" t="str">
        <f t="shared" si="1"/>
        <v/>
      </c>
    </row>
    <row r="16" spans="1:29" ht="13.5" thickBot="1" x14ac:dyDescent="0.25">
      <c r="A16">
        <f t="shared" si="2"/>
        <v>15</v>
      </c>
      <c r="B16" s="42" t="str">
        <f>IF(männlich_Datenerf.!B25="","",männlich_Datenerf.!B25)</f>
        <v/>
      </c>
      <c r="C16" s="42" t="str">
        <f>IF(männlich_Datenerf.!C25="","",männlich_Datenerf.!C25)</f>
        <v/>
      </c>
      <c r="D16" s="15" t="str">
        <f>IF(B16="","",IF(OR(männlich_Datenerf.!D25="",männlich_Datenerf.!D25=0),"ohne Ergebnis",männlich_Datenerf.!D25))</f>
        <v/>
      </c>
      <c r="E16" s="15" t="str">
        <f>IF(B16="","",IF(OR(männlich_Datenerf.!E25="",männlich_Datenerf.!E25=0),"ohne Ergebnis",männlich_Datenerf.!E25))</f>
        <v/>
      </c>
      <c r="F16" s="16" t="str">
        <f>IF(B16="","",IF(OR(männlich_Datenerf.!F25="",männlich_Datenerf.!F25=0),"ohne Ergebnis",männlich_Datenerf.!F25))</f>
        <v/>
      </c>
      <c r="G16" s="15" t="str">
        <f>IF(B16="","",IF(OR(männlich_Datenerf.!G25="",männlich_Datenerf.!G25=0),"ohne Ergebnis",männlich_Datenerf.!G25))</f>
        <v/>
      </c>
      <c r="H16" s="17" t="str">
        <f>IF(B16="","",IF(OR(männlich_Datenerf.!H25="",männlich_Datenerf.!H25=0),"ohne Ergebnis",männlich_Datenerf.!H25))</f>
        <v/>
      </c>
      <c r="I16" s="38" t="str">
        <f>IF(B16="","",IF(OR(männlich_Datenerf.!I25="",männlich_Datenerf.!I25=0),"ohne Ergebnis",männlich_Datenerf.!I25))</f>
        <v/>
      </c>
      <c r="J16" s="17" t="str">
        <f>IF(D16="ohne Ergebnis","0",männlich_Ausw.!D21)</f>
        <v/>
      </c>
      <c r="K16" s="17" t="str">
        <f>IF(E16="ohne Ergebnis","0",männlich_Ausw.!F21)</f>
        <v/>
      </c>
      <c r="L16" s="17" t="str">
        <f>IF(F16="ohne Ergebnis","0",männlich_Ausw.!H21)</f>
        <v/>
      </c>
      <c r="M16" s="17" t="str">
        <f>IF(G16="ohne Ergebnis","0",männlich_Ausw.!J21)</f>
        <v/>
      </c>
      <c r="N16" s="17" t="str">
        <f>IF(H16="ohne Ergebnis","0",männlich_Ausw.!L21)</f>
        <v/>
      </c>
      <c r="O16" s="38" t="str">
        <f>IF(I16="ohne Ergebnis","0",männlich_Ausw.!N21)</f>
        <v/>
      </c>
      <c r="P16" s="15" t="str">
        <f>IF(J16="0","/",männlich_Ausw.!E21)</f>
        <v/>
      </c>
      <c r="Q16" s="16" t="str">
        <f>IF(K16="0","/",männlich_Ausw.!G21)</f>
        <v/>
      </c>
      <c r="R16" s="16" t="str">
        <f>IF(L16="0","/",männlich_Ausw.!I21)</f>
        <v/>
      </c>
      <c r="S16" s="15" t="str">
        <f>IF(M16="0","/",männlich_Ausw.!K21)</f>
        <v/>
      </c>
      <c r="T16" s="17" t="str">
        <f>IF(N16="0","/",männlich_Ausw.!M21)</f>
        <v/>
      </c>
      <c r="U16" s="38" t="str">
        <f>IF(O16="0","/",männlich_Ausw.!O21)</f>
        <v/>
      </c>
      <c r="V16" s="17" t="str">
        <f>männlich_Ausw.!P21</f>
        <v/>
      </c>
      <c r="X16" s="3">
        <f>IF(männlich_Ausw.!P21="",0,IF(männlich_Ausw.!P21&gt;=männlich_Ausw.!$Q$3,10,0))</f>
        <v>0</v>
      </c>
      <c r="Y16" s="3">
        <f>IF(männlich_Datenerf.!E25="",0,IF(männlich_Datenerf.!E25&gt;=5.7,1,0))</f>
        <v>0</v>
      </c>
      <c r="Z16" s="3">
        <f>IF(männlich_Datenerf.!G25="",0,IF(männlich_Datenerf.!G25&lt;=18,1,0))</f>
        <v>0</v>
      </c>
      <c r="AA16" s="3">
        <f>IF(männlich_Datenerf.!I25="",0,IF(männlich_Datenerf.!I25&gt;=1323,1,0))</f>
        <v>0</v>
      </c>
      <c r="AB16" s="3">
        <f t="shared" si="3"/>
        <v>0</v>
      </c>
      <c r="AC16" t="str">
        <f t="shared" si="1"/>
        <v/>
      </c>
    </row>
    <row r="17" spans="1:29" x14ac:dyDescent="0.2">
      <c r="A17">
        <f t="shared" si="2"/>
        <v>16</v>
      </c>
      <c r="B17" s="40" t="str">
        <f>IF(männlich_Datenerf.!B26="","",männlich_Datenerf.!B26)</f>
        <v/>
      </c>
      <c r="C17" s="40" t="str">
        <f>IF(männlich_Datenerf.!C26="","",männlich_Datenerf.!C26)</f>
        <v/>
      </c>
      <c r="D17" s="18" t="str">
        <f>IF(B17="","",IF(OR(männlich_Datenerf.!D26="",männlich_Datenerf.!D26=0),"ohne Ergebnis",männlich_Datenerf.!D26))</f>
        <v/>
      </c>
      <c r="E17" s="18" t="str">
        <f>IF(B17="","",IF(OR(männlich_Datenerf.!E26="",männlich_Datenerf.!E26=0),"ohne Ergebnis",männlich_Datenerf.!E26))</f>
        <v/>
      </c>
      <c r="F17" s="19" t="str">
        <f>IF(B17="","",IF(OR(männlich_Datenerf.!F26="",männlich_Datenerf.!F26=0),"ohne Ergebnis",männlich_Datenerf.!F26))</f>
        <v/>
      </c>
      <c r="G17" s="18" t="str">
        <f>IF(B17="","",IF(OR(männlich_Datenerf.!G26="",männlich_Datenerf.!G26=0),"ohne Ergebnis",männlich_Datenerf.!G26))</f>
        <v/>
      </c>
      <c r="H17" s="20" t="str">
        <f>IF(B17="","",IF(OR(männlich_Datenerf.!H26="",männlich_Datenerf.!H26=0),"ohne Ergebnis",männlich_Datenerf.!H26))</f>
        <v/>
      </c>
      <c r="I17" s="39" t="str">
        <f>IF(B17="","",IF(OR(männlich_Datenerf.!I26="",männlich_Datenerf.!I26=0),"ohne Ergebnis",männlich_Datenerf.!I26))</f>
        <v/>
      </c>
      <c r="J17" s="20" t="str">
        <f>IF(D17="ohne Ergebnis","0",männlich_Ausw.!D22)</f>
        <v/>
      </c>
      <c r="K17" s="20" t="str">
        <f>IF(E17="ohne Ergebnis","0",männlich_Ausw.!F22)</f>
        <v/>
      </c>
      <c r="L17" s="20" t="str">
        <f>IF(F17="ohne Ergebnis","0",männlich_Ausw.!H22)</f>
        <v/>
      </c>
      <c r="M17" s="20" t="str">
        <f>IF(G17="ohne Ergebnis","0",männlich_Ausw.!J22)</f>
        <v/>
      </c>
      <c r="N17" s="20" t="str">
        <f>IF(H17="ohne Ergebnis","0",männlich_Ausw.!L22)</f>
        <v/>
      </c>
      <c r="O17" s="39" t="str">
        <f>IF(I17="ohne Ergebnis","0",männlich_Ausw.!N22)</f>
        <v/>
      </c>
      <c r="P17" s="18" t="str">
        <f>IF(J17="0","/",männlich_Ausw.!E22)</f>
        <v/>
      </c>
      <c r="Q17" s="19" t="str">
        <f>IF(K17="0","/",männlich_Ausw.!G22)</f>
        <v/>
      </c>
      <c r="R17" s="19" t="str">
        <f>IF(L17="0","/",männlich_Ausw.!I22)</f>
        <v/>
      </c>
      <c r="S17" s="18" t="str">
        <f>IF(M17="0","/",männlich_Ausw.!K22)</f>
        <v/>
      </c>
      <c r="T17" s="20" t="str">
        <f>IF(N17="0","/",männlich_Ausw.!M22)</f>
        <v/>
      </c>
      <c r="U17" s="39" t="str">
        <f>IF(O17="0","/",männlich_Ausw.!O22)</f>
        <v/>
      </c>
      <c r="V17" s="20" t="str">
        <f>männlich_Ausw.!P22</f>
        <v/>
      </c>
      <c r="X17" s="3">
        <f>IF(männlich_Ausw.!P22="",0,IF(männlich_Ausw.!P22&gt;=männlich_Ausw.!$Q$3,10,0))</f>
        <v>0</v>
      </c>
      <c r="Y17" s="3">
        <f>IF(männlich_Datenerf.!E26="",0,IF(männlich_Datenerf.!E26&gt;=5.7,1,0))</f>
        <v>0</v>
      </c>
      <c r="Z17" s="3">
        <f>IF(männlich_Datenerf.!G26="",0,IF(männlich_Datenerf.!G26&lt;=18,1,0))</f>
        <v>0</v>
      </c>
      <c r="AA17" s="3">
        <f>IF(männlich_Datenerf.!I26="",0,IF(männlich_Datenerf.!I26&gt;=1323,1,0))</f>
        <v>0</v>
      </c>
      <c r="AB17" s="3">
        <f t="shared" si="3"/>
        <v>0</v>
      </c>
      <c r="AC17" t="str">
        <f t="shared" si="1"/>
        <v/>
      </c>
    </row>
    <row r="18" spans="1:29" x14ac:dyDescent="0.2">
      <c r="A18">
        <f t="shared" si="2"/>
        <v>17</v>
      </c>
      <c r="B18" s="41" t="str">
        <f>IF(männlich_Datenerf.!B27="","",männlich_Datenerf.!B27)</f>
        <v/>
      </c>
      <c r="C18" s="41" t="str">
        <f>IF(männlich_Datenerf.!C27="","",männlich_Datenerf.!C27)</f>
        <v/>
      </c>
      <c r="D18" s="12" t="str">
        <f>IF(B18="","",IF(OR(männlich_Datenerf.!D27="",männlich_Datenerf.!D27=0),"ohne Ergebnis",männlich_Datenerf.!D27))</f>
        <v/>
      </c>
      <c r="E18" s="12" t="str">
        <f>IF(B18="","",IF(OR(männlich_Datenerf.!E27="",männlich_Datenerf.!E27=0),"ohne Ergebnis",männlich_Datenerf.!E27))</f>
        <v/>
      </c>
      <c r="F18" s="13" t="str">
        <f>IF(B18="","",IF(OR(männlich_Datenerf.!F27="",männlich_Datenerf.!F27=0),"ohne Ergebnis",männlich_Datenerf.!F27))</f>
        <v/>
      </c>
      <c r="G18" s="12" t="str">
        <f>IF(B18="","",IF(OR(männlich_Datenerf.!G27="",männlich_Datenerf.!G27=0),"ohne Ergebnis",männlich_Datenerf.!G27))</f>
        <v/>
      </c>
      <c r="H18" s="14" t="str">
        <f>IF(B18="","",IF(OR(männlich_Datenerf.!H27="",männlich_Datenerf.!H27=0),"ohne Ergebnis",männlich_Datenerf.!H27))</f>
        <v/>
      </c>
      <c r="I18" s="37" t="str">
        <f>IF(B18="","",IF(OR(männlich_Datenerf.!I27="",männlich_Datenerf.!I27=0),"ohne Ergebnis",männlich_Datenerf.!I27))</f>
        <v/>
      </c>
      <c r="J18" s="14" t="str">
        <f>IF(D18="ohne Ergebnis","0",männlich_Ausw.!D23)</f>
        <v/>
      </c>
      <c r="K18" s="14" t="str">
        <f>IF(E18="ohne Ergebnis","0",männlich_Ausw.!F23)</f>
        <v/>
      </c>
      <c r="L18" s="14" t="str">
        <f>IF(F18="ohne Ergebnis","0",männlich_Ausw.!H23)</f>
        <v/>
      </c>
      <c r="M18" s="14" t="str">
        <f>IF(G18="ohne Ergebnis","0",männlich_Ausw.!J23)</f>
        <v/>
      </c>
      <c r="N18" s="14" t="str">
        <f>IF(H18="ohne Ergebnis","0",männlich_Ausw.!L23)</f>
        <v/>
      </c>
      <c r="O18" s="37" t="str">
        <f>IF(I18="ohne Ergebnis","0",männlich_Ausw.!N23)</f>
        <v/>
      </c>
      <c r="P18" s="12" t="str">
        <f>IF(J18="0","/",männlich_Ausw.!E23)</f>
        <v/>
      </c>
      <c r="Q18" s="13" t="str">
        <f>IF(K18="0","/",männlich_Ausw.!G23)</f>
        <v/>
      </c>
      <c r="R18" s="13" t="str">
        <f>IF(L18="0","/",männlich_Ausw.!I23)</f>
        <v/>
      </c>
      <c r="S18" s="12" t="str">
        <f>IF(M18="0","/",männlich_Ausw.!K23)</f>
        <v/>
      </c>
      <c r="T18" s="14" t="str">
        <f>IF(N18="0","/",männlich_Ausw.!M23)</f>
        <v/>
      </c>
      <c r="U18" s="37" t="str">
        <f>IF(O18="0","/",männlich_Ausw.!O23)</f>
        <v/>
      </c>
      <c r="V18" s="14" t="str">
        <f>männlich_Ausw.!P23</f>
        <v/>
      </c>
      <c r="X18" s="3">
        <f>IF(männlich_Ausw.!P23="",0,IF(männlich_Ausw.!P23&gt;=männlich_Ausw.!$Q$3,10,0))</f>
        <v>0</v>
      </c>
      <c r="Y18" s="3">
        <f>IF(männlich_Datenerf.!E27="",0,IF(männlich_Datenerf.!E27&gt;=5.7,1,0))</f>
        <v>0</v>
      </c>
      <c r="Z18" s="3">
        <f>IF(männlich_Datenerf.!G27="",0,IF(männlich_Datenerf.!G27&lt;=18,1,0))</f>
        <v>0</v>
      </c>
      <c r="AA18" s="3">
        <f>IF(männlich_Datenerf.!I27="",0,IF(männlich_Datenerf.!I27&gt;=1323,1,0))</f>
        <v>0</v>
      </c>
      <c r="AB18" s="3">
        <f t="shared" si="3"/>
        <v>0</v>
      </c>
      <c r="AC18" t="str">
        <f t="shared" si="1"/>
        <v/>
      </c>
    </row>
    <row r="19" spans="1:29" x14ac:dyDescent="0.2">
      <c r="A19">
        <f t="shared" si="2"/>
        <v>18</v>
      </c>
      <c r="B19" s="23" t="str">
        <f>IF(männlich_Datenerf.!B28="","",männlich_Datenerf.!B28)</f>
        <v/>
      </c>
      <c r="C19" s="23" t="str">
        <f>IF(männlich_Datenerf.!C28="","",männlich_Datenerf.!C28)</f>
        <v/>
      </c>
      <c r="D19" s="12" t="str">
        <f>IF(B19="","",IF(OR(männlich_Datenerf.!D28="",männlich_Datenerf.!D28=0),"ohne Ergebnis",männlich_Datenerf.!D28))</f>
        <v/>
      </c>
      <c r="E19" s="12" t="str">
        <f>IF(B19="","",IF(OR(männlich_Datenerf.!E28="",männlich_Datenerf.!E28=0),"ohne Ergebnis",männlich_Datenerf.!E28))</f>
        <v/>
      </c>
      <c r="F19" s="13" t="str">
        <f>IF(B19="","",IF(OR(männlich_Datenerf.!F28="",männlich_Datenerf.!F28=0),"ohne Ergebnis",männlich_Datenerf.!F28))</f>
        <v/>
      </c>
      <c r="G19" s="12" t="str">
        <f>IF(B19="","",IF(OR(männlich_Datenerf.!G28="",männlich_Datenerf.!G28=0),"ohne Ergebnis",männlich_Datenerf.!G28))</f>
        <v/>
      </c>
      <c r="H19" s="14" t="str">
        <f>IF(B19="","",IF(OR(männlich_Datenerf.!H28="",männlich_Datenerf.!H28=0),"ohne Ergebnis",männlich_Datenerf.!H28))</f>
        <v/>
      </c>
      <c r="I19" s="37" t="str">
        <f>IF(B19="","",IF(OR(männlich_Datenerf.!I28="",männlich_Datenerf.!I28=0),"ohne Ergebnis",männlich_Datenerf.!I28))</f>
        <v/>
      </c>
      <c r="J19" s="14" t="str">
        <f>IF(D19="ohne Ergebnis","0",männlich_Ausw.!D24)</f>
        <v/>
      </c>
      <c r="K19" s="14" t="str">
        <f>IF(E19="ohne Ergebnis","0",männlich_Ausw.!F24)</f>
        <v/>
      </c>
      <c r="L19" s="14" t="str">
        <f>IF(F19="ohne Ergebnis","0",männlich_Ausw.!H24)</f>
        <v/>
      </c>
      <c r="M19" s="14" t="str">
        <f>IF(G19="ohne Ergebnis","0",männlich_Ausw.!J24)</f>
        <v/>
      </c>
      <c r="N19" s="14" t="str">
        <f>IF(H19="ohne Ergebnis","0",männlich_Ausw.!L24)</f>
        <v/>
      </c>
      <c r="O19" s="37" t="str">
        <f>IF(I19="ohne Ergebnis","0",männlich_Ausw.!N24)</f>
        <v/>
      </c>
      <c r="P19" s="12" t="str">
        <f>IF(J19="0","/",männlich_Ausw.!E24)</f>
        <v/>
      </c>
      <c r="Q19" s="13" t="str">
        <f>IF(K19="0","/",männlich_Ausw.!G24)</f>
        <v/>
      </c>
      <c r="R19" s="13" t="str">
        <f>IF(L19="0","/",männlich_Ausw.!I24)</f>
        <v/>
      </c>
      <c r="S19" s="12" t="str">
        <f>IF(M19="0","/",männlich_Ausw.!K24)</f>
        <v/>
      </c>
      <c r="T19" s="14" t="str">
        <f>IF(N19="0","/",männlich_Ausw.!M24)</f>
        <v/>
      </c>
      <c r="U19" s="37" t="str">
        <f>IF(O19="0","/",männlich_Ausw.!O24)</f>
        <v/>
      </c>
      <c r="V19" s="14" t="str">
        <f>männlich_Ausw.!P24</f>
        <v/>
      </c>
      <c r="X19" s="3">
        <f>IF(männlich_Ausw.!P24="",0,IF(männlich_Ausw.!P24&gt;=männlich_Ausw.!$Q$3,10,0))</f>
        <v>0</v>
      </c>
      <c r="Y19" s="3">
        <f>IF(männlich_Datenerf.!E28="",0,IF(männlich_Datenerf.!E28&gt;=5.7,1,0))</f>
        <v>0</v>
      </c>
      <c r="Z19" s="3">
        <f>IF(männlich_Datenerf.!G28="",0,IF(männlich_Datenerf.!G28&lt;=18,1,0))</f>
        <v>0</v>
      </c>
      <c r="AA19" s="3">
        <f>IF(männlich_Datenerf.!I28="",0,IF(männlich_Datenerf.!I28&gt;=1323,1,0))</f>
        <v>0</v>
      </c>
      <c r="AB19" s="3">
        <f t="shared" si="3"/>
        <v>0</v>
      </c>
      <c r="AC19" t="str">
        <f t="shared" si="1"/>
        <v/>
      </c>
    </row>
    <row r="20" spans="1:29" x14ac:dyDescent="0.2">
      <c r="A20">
        <f t="shared" si="2"/>
        <v>19</v>
      </c>
      <c r="B20" s="23" t="str">
        <f>IF(männlich_Datenerf.!B29="","",männlich_Datenerf.!B29)</f>
        <v/>
      </c>
      <c r="C20" s="23" t="str">
        <f>IF(männlich_Datenerf.!C29="","",männlich_Datenerf.!C29)</f>
        <v/>
      </c>
      <c r="D20" s="12" t="str">
        <f>IF(B20="","",IF(OR(männlich_Datenerf.!D29="",männlich_Datenerf.!D29=0),"ohne Ergebnis",männlich_Datenerf.!D29))</f>
        <v/>
      </c>
      <c r="E20" s="12" t="str">
        <f>IF(B20="","",IF(OR(männlich_Datenerf.!E29="",männlich_Datenerf.!E29=0),"ohne Ergebnis",männlich_Datenerf.!E29))</f>
        <v/>
      </c>
      <c r="F20" s="13" t="str">
        <f>IF(B20="","",IF(OR(männlich_Datenerf.!F29="",männlich_Datenerf.!F29=0),"ohne Ergebnis",männlich_Datenerf.!F29))</f>
        <v/>
      </c>
      <c r="G20" s="12" t="str">
        <f>IF(B20="","",IF(OR(männlich_Datenerf.!G29="",männlich_Datenerf.!G29=0),"ohne Ergebnis",männlich_Datenerf.!G29))</f>
        <v/>
      </c>
      <c r="H20" s="14" t="str">
        <f>IF(B20="","",IF(OR(männlich_Datenerf.!H29="",männlich_Datenerf.!H29=0),"ohne Ergebnis",männlich_Datenerf.!H29))</f>
        <v/>
      </c>
      <c r="I20" s="37" t="str">
        <f>IF(B20="","",IF(OR(männlich_Datenerf.!I29="",männlich_Datenerf.!I29=0),"ohne Ergebnis",männlich_Datenerf.!I29))</f>
        <v/>
      </c>
      <c r="J20" s="14" t="str">
        <f>IF(D20="ohne Ergebnis","0",männlich_Ausw.!D25)</f>
        <v/>
      </c>
      <c r="K20" s="14" t="str">
        <f>IF(E20="ohne Ergebnis","0",männlich_Ausw.!F25)</f>
        <v/>
      </c>
      <c r="L20" s="14" t="str">
        <f>IF(F20="ohne Ergebnis","0",männlich_Ausw.!H25)</f>
        <v/>
      </c>
      <c r="M20" s="14" t="str">
        <f>IF(G20="ohne Ergebnis","0",männlich_Ausw.!J25)</f>
        <v/>
      </c>
      <c r="N20" s="14" t="str">
        <f>IF(H20="ohne Ergebnis","0",männlich_Ausw.!L25)</f>
        <v/>
      </c>
      <c r="O20" s="37" t="str">
        <f>IF(I20="ohne Ergebnis","0",männlich_Ausw.!N25)</f>
        <v/>
      </c>
      <c r="P20" s="12" t="str">
        <f>IF(J20="0","/",männlich_Ausw.!E25)</f>
        <v/>
      </c>
      <c r="Q20" s="13" t="str">
        <f>IF(K20="0","/",männlich_Ausw.!G25)</f>
        <v/>
      </c>
      <c r="R20" s="13" t="str">
        <f>IF(L20="0","/",männlich_Ausw.!I25)</f>
        <v/>
      </c>
      <c r="S20" s="12" t="str">
        <f>IF(M20="0","/",männlich_Ausw.!K25)</f>
        <v/>
      </c>
      <c r="T20" s="14" t="str">
        <f>IF(N20="0","/",männlich_Ausw.!M25)</f>
        <v/>
      </c>
      <c r="U20" s="37" t="str">
        <f>IF(O20="0","/",männlich_Ausw.!O25)</f>
        <v/>
      </c>
      <c r="V20" s="14" t="str">
        <f>männlich_Ausw.!P25</f>
        <v/>
      </c>
      <c r="X20" s="3">
        <f>IF(männlich_Ausw.!P25="",0,IF(männlich_Ausw.!P25&gt;=männlich_Ausw.!$Q$3,10,0))</f>
        <v>0</v>
      </c>
      <c r="Y20" s="3">
        <f>IF(männlich_Datenerf.!E29="",0,IF(männlich_Datenerf.!E29&gt;=5.7,1,0))</f>
        <v>0</v>
      </c>
      <c r="Z20" s="3">
        <f>IF(männlich_Datenerf.!G29="",0,IF(männlich_Datenerf.!G29&lt;=18,1,0))</f>
        <v>0</v>
      </c>
      <c r="AA20" s="3">
        <f>IF(männlich_Datenerf.!I29="",0,IF(männlich_Datenerf.!I29&gt;=1323,1,0))</f>
        <v>0</v>
      </c>
      <c r="AB20" s="3">
        <f t="shared" si="3"/>
        <v>0</v>
      </c>
      <c r="AC20" t="str">
        <f t="shared" si="1"/>
        <v/>
      </c>
    </row>
    <row r="21" spans="1:29" ht="13.5" thickBot="1" x14ac:dyDescent="0.25">
      <c r="A21">
        <f t="shared" si="2"/>
        <v>20</v>
      </c>
      <c r="B21" s="43" t="str">
        <f>IF(männlich_Datenerf.!B30="","",männlich_Datenerf.!B30)</f>
        <v/>
      </c>
      <c r="C21" s="43" t="str">
        <f>IF(männlich_Datenerf.!C30="","",männlich_Datenerf.!C30)</f>
        <v/>
      </c>
      <c r="D21" s="15" t="str">
        <f>IF(B21="","",IF(OR(männlich_Datenerf.!D30="",männlich_Datenerf.!D30=0),"ohne Ergebnis",männlich_Datenerf.!D30))</f>
        <v/>
      </c>
      <c r="E21" s="15" t="str">
        <f>IF(B21="","",IF(OR(männlich_Datenerf.!E30="",männlich_Datenerf.!E30=0),"ohne Ergebnis",männlich_Datenerf.!E30))</f>
        <v/>
      </c>
      <c r="F21" s="16" t="str">
        <f>IF(B21="","",IF(OR(männlich_Datenerf.!F30="",männlich_Datenerf.!F30=0),"ohne Ergebnis",männlich_Datenerf.!F30))</f>
        <v/>
      </c>
      <c r="G21" s="15" t="str">
        <f>IF(B21="","",IF(OR(männlich_Datenerf.!G30="",männlich_Datenerf.!G30=0),"ohne Ergebnis",männlich_Datenerf.!G30))</f>
        <v/>
      </c>
      <c r="H21" s="17" t="str">
        <f>IF(B21="","",IF(OR(männlich_Datenerf.!H30="",männlich_Datenerf.!H30=0),"ohne Ergebnis",männlich_Datenerf.!H30))</f>
        <v/>
      </c>
      <c r="I21" s="38" t="str">
        <f>IF(B21="","",IF(OR(männlich_Datenerf.!I30="",männlich_Datenerf.!I30=0),"ohne Ergebnis",männlich_Datenerf.!I30))</f>
        <v/>
      </c>
      <c r="J21" s="17" t="str">
        <f>IF(D21="ohne Ergebnis","0",männlich_Ausw.!D26)</f>
        <v/>
      </c>
      <c r="K21" s="17" t="str">
        <f>IF(E21="ohne Ergebnis","0",männlich_Ausw.!F26)</f>
        <v/>
      </c>
      <c r="L21" s="17" t="str">
        <f>IF(F21="ohne Ergebnis","0",männlich_Ausw.!H26)</f>
        <v/>
      </c>
      <c r="M21" s="17" t="str">
        <f>IF(G21="ohne Ergebnis","0",männlich_Ausw.!J26)</f>
        <v/>
      </c>
      <c r="N21" s="17" t="str">
        <f>IF(H21="ohne Ergebnis","0",männlich_Ausw.!L26)</f>
        <v/>
      </c>
      <c r="O21" s="38" t="str">
        <f>IF(I21="ohne Ergebnis","0",männlich_Ausw.!N26)</f>
        <v/>
      </c>
      <c r="P21" s="15" t="str">
        <f>IF(J21="0","/",männlich_Ausw.!E26)</f>
        <v/>
      </c>
      <c r="Q21" s="16" t="str">
        <f>IF(K21="0","/",männlich_Ausw.!G26)</f>
        <v/>
      </c>
      <c r="R21" s="16" t="str">
        <f>IF(L21="0","/",männlich_Ausw.!I26)</f>
        <v/>
      </c>
      <c r="S21" s="15" t="str">
        <f>IF(M21="0","/",männlich_Ausw.!K26)</f>
        <v/>
      </c>
      <c r="T21" s="17" t="str">
        <f>IF(N21="0","/",männlich_Ausw.!M26)</f>
        <v/>
      </c>
      <c r="U21" s="38" t="str">
        <f>IF(O21="0","/",männlich_Ausw.!O26)</f>
        <v/>
      </c>
      <c r="V21" s="17" t="str">
        <f>männlich_Ausw.!P26</f>
        <v/>
      </c>
      <c r="X21" s="3">
        <f>IF(männlich_Ausw.!P26="",0,IF(männlich_Ausw.!P26&gt;=männlich_Ausw.!$Q$3,10,0))</f>
        <v>0</v>
      </c>
      <c r="Y21" s="3">
        <f>IF(männlich_Datenerf.!E30="",0,IF(männlich_Datenerf.!E30&gt;=5.7,1,0))</f>
        <v>0</v>
      </c>
      <c r="Z21" s="3">
        <f>IF(männlich_Datenerf.!G30="",0,IF(männlich_Datenerf.!G30&lt;=18,1,0))</f>
        <v>0</v>
      </c>
      <c r="AA21" s="3">
        <f>IF(männlich_Datenerf.!I30="",0,IF(männlich_Datenerf.!I30&gt;=1323,1,0))</f>
        <v>0</v>
      </c>
      <c r="AB21" s="3">
        <f t="shared" si="3"/>
        <v>0</v>
      </c>
      <c r="AC21" t="str">
        <f t="shared" si="1"/>
        <v/>
      </c>
    </row>
    <row r="22" spans="1:29" x14ac:dyDescent="0.2">
      <c r="A22">
        <f t="shared" si="2"/>
        <v>21</v>
      </c>
      <c r="B22" s="44" t="str">
        <f>IF(männlich_Datenerf.!B31="","",männlich_Datenerf.!B31)</f>
        <v/>
      </c>
      <c r="C22" s="44" t="str">
        <f>IF(männlich_Datenerf.!C31="","",männlich_Datenerf.!C31)</f>
        <v/>
      </c>
      <c r="D22" s="18" t="str">
        <f>IF(B22="","",IF(OR(männlich_Datenerf.!D31="",männlich_Datenerf.!D31=0),"ohne Ergebnis",männlich_Datenerf.!D31))</f>
        <v/>
      </c>
      <c r="E22" s="18" t="str">
        <f>IF(B22="","",IF(OR(männlich_Datenerf.!E31="",männlich_Datenerf.!E31=0),"ohne Ergebnis",männlich_Datenerf.!E31))</f>
        <v/>
      </c>
      <c r="F22" s="19" t="str">
        <f>IF(B22="","",IF(OR(männlich_Datenerf.!F31="",männlich_Datenerf.!F31=0),"ohne Ergebnis",männlich_Datenerf.!F31))</f>
        <v/>
      </c>
      <c r="G22" s="18" t="str">
        <f>IF(B22="","",IF(OR(männlich_Datenerf.!G31="",männlich_Datenerf.!G31=0),"ohne Ergebnis",männlich_Datenerf.!G31))</f>
        <v/>
      </c>
      <c r="H22" s="20" t="str">
        <f>IF(B22="","",IF(OR(männlich_Datenerf.!H31="",männlich_Datenerf.!H31=0),"ohne Ergebnis",männlich_Datenerf.!H31))</f>
        <v/>
      </c>
      <c r="I22" s="39" t="str">
        <f>IF(B22="","",IF(OR(männlich_Datenerf.!I31="",männlich_Datenerf.!I31=0),"ohne Ergebnis",männlich_Datenerf.!I31))</f>
        <v/>
      </c>
      <c r="J22" s="20" t="str">
        <f>IF(D22="ohne Ergebnis","0",männlich_Ausw.!D27)</f>
        <v/>
      </c>
      <c r="K22" s="20" t="str">
        <f>IF(E22="ohne Ergebnis","0",männlich_Ausw.!F27)</f>
        <v/>
      </c>
      <c r="L22" s="20" t="str">
        <f>IF(F22="ohne Ergebnis","0",männlich_Ausw.!H27)</f>
        <v/>
      </c>
      <c r="M22" s="20" t="str">
        <f>IF(G22="ohne Ergebnis","0",männlich_Ausw.!J27)</f>
        <v/>
      </c>
      <c r="N22" s="20" t="str">
        <f>IF(H22="ohne Ergebnis","0",männlich_Ausw.!L27)</f>
        <v/>
      </c>
      <c r="O22" s="39" t="str">
        <f>IF(I22="ohne Ergebnis","0",männlich_Ausw.!N27)</f>
        <v/>
      </c>
      <c r="P22" s="18" t="str">
        <f>IF(J22="0","/",männlich_Ausw.!E27)</f>
        <v/>
      </c>
      <c r="Q22" s="19" t="str">
        <f>IF(K22="0","/",männlich_Ausw.!G27)</f>
        <v/>
      </c>
      <c r="R22" s="19" t="str">
        <f>IF(L22="0","/",männlich_Ausw.!I27)</f>
        <v/>
      </c>
      <c r="S22" s="18" t="str">
        <f>IF(M22="0","/",männlich_Ausw.!K27)</f>
        <v/>
      </c>
      <c r="T22" s="20" t="str">
        <f>IF(N22="0","/",männlich_Ausw.!M27)</f>
        <v/>
      </c>
      <c r="U22" s="39" t="str">
        <f>IF(O22="0","/",männlich_Ausw.!O27)</f>
        <v/>
      </c>
      <c r="V22" s="20" t="str">
        <f>männlich_Ausw.!P27</f>
        <v/>
      </c>
      <c r="X22" s="3">
        <f>IF(männlich_Ausw.!P27="",0,IF(männlich_Ausw.!P27&gt;=männlich_Ausw.!$Q$3,10,0))</f>
        <v>0</v>
      </c>
      <c r="Y22" s="3">
        <f>IF(männlich_Datenerf.!E31="",0,IF(männlich_Datenerf.!E31&gt;=5.7,1,0))</f>
        <v>0</v>
      </c>
      <c r="Z22" s="3">
        <f>IF(männlich_Datenerf.!G31="",0,IF(männlich_Datenerf.!G31&lt;=18,1,0))</f>
        <v>0</v>
      </c>
      <c r="AA22" s="3">
        <f>IF(männlich_Datenerf.!I31="",0,IF(männlich_Datenerf.!I31&gt;=1323,1,0))</f>
        <v>0</v>
      </c>
      <c r="AB22" s="3">
        <f t="shared" si="3"/>
        <v>0</v>
      </c>
      <c r="AC22" t="str">
        <f t="shared" si="1"/>
        <v/>
      </c>
    </row>
    <row r="23" spans="1:29" x14ac:dyDescent="0.2">
      <c r="A23">
        <f t="shared" si="2"/>
        <v>22</v>
      </c>
      <c r="B23" s="23" t="str">
        <f>IF(männlich_Datenerf.!B32="","",männlich_Datenerf.!B32)</f>
        <v/>
      </c>
      <c r="C23" s="23" t="str">
        <f>IF(männlich_Datenerf.!C32="","",männlich_Datenerf.!C32)</f>
        <v/>
      </c>
      <c r="D23" s="12" t="str">
        <f>IF(B23="","",IF(OR(männlich_Datenerf.!D32="",männlich_Datenerf.!D32=0),"ohne Ergebnis",männlich_Datenerf.!D32))</f>
        <v/>
      </c>
      <c r="E23" s="12" t="str">
        <f>IF(B23="","",IF(OR(männlich_Datenerf.!E32="",männlich_Datenerf.!E32=0),"ohne Ergebnis",männlich_Datenerf.!E32))</f>
        <v/>
      </c>
      <c r="F23" s="13" t="str">
        <f>IF(B23="","",IF(OR(männlich_Datenerf.!F32="",männlich_Datenerf.!F32=0),"ohne Ergebnis",männlich_Datenerf.!F32))</f>
        <v/>
      </c>
      <c r="G23" s="12" t="str">
        <f>IF(B23="","",IF(OR(männlich_Datenerf.!G32="",männlich_Datenerf.!G32=0),"ohne Ergebnis",männlich_Datenerf.!G32))</f>
        <v/>
      </c>
      <c r="H23" s="14" t="str">
        <f>IF(B23="","",IF(OR(männlich_Datenerf.!H32="",männlich_Datenerf.!H32=0),"ohne Ergebnis",männlich_Datenerf.!H32))</f>
        <v/>
      </c>
      <c r="I23" s="37" t="str">
        <f>IF(B23="","",IF(OR(männlich_Datenerf.!I32="",männlich_Datenerf.!I32=0),"ohne Ergebnis",männlich_Datenerf.!I32))</f>
        <v/>
      </c>
      <c r="J23" s="14" t="str">
        <f>IF(D23="ohne Ergebnis","0",männlich_Ausw.!D28)</f>
        <v/>
      </c>
      <c r="K23" s="14" t="str">
        <f>IF(E23="ohne Ergebnis","0",männlich_Ausw.!F28)</f>
        <v/>
      </c>
      <c r="L23" s="14" t="str">
        <f>IF(F23="ohne Ergebnis","0",männlich_Ausw.!H28)</f>
        <v/>
      </c>
      <c r="M23" s="14" t="str">
        <f>IF(G23="ohne Ergebnis","0",männlich_Ausw.!J28)</f>
        <v/>
      </c>
      <c r="N23" s="14" t="str">
        <f>IF(H23="ohne Ergebnis","0",männlich_Ausw.!L28)</f>
        <v/>
      </c>
      <c r="O23" s="37" t="str">
        <f>IF(I23="ohne Ergebnis","0",männlich_Ausw.!N28)</f>
        <v/>
      </c>
      <c r="P23" s="12" t="str">
        <f>IF(J23="0","/",männlich_Ausw.!E28)</f>
        <v/>
      </c>
      <c r="Q23" s="13" t="str">
        <f>IF(K23="0","/",männlich_Ausw.!G28)</f>
        <v/>
      </c>
      <c r="R23" s="13" t="str">
        <f>IF(L23="0","/",männlich_Ausw.!I28)</f>
        <v/>
      </c>
      <c r="S23" s="12" t="str">
        <f>IF(M23="0","/",männlich_Ausw.!K28)</f>
        <v/>
      </c>
      <c r="T23" s="14" t="str">
        <f>IF(N23="0","/",männlich_Ausw.!M28)</f>
        <v/>
      </c>
      <c r="U23" s="37" t="str">
        <f>IF(O23="0","/",männlich_Ausw.!O28)</f>
        <v/>
      </c>
      <c r="V23" s="14" t="str">
        <f>männlich_Ausw.!P28</f>
        <v/>
      </c>
      <c r="X23" s="3">
        <f>IF(männlich_Ausw.!P28="",0,IF(männlich_Ausw.!P28&gt;=männlich_Ausw.!$Q$3,10,0))</f>
        <v>0</v>
      </c>
      <c r="Y23" s="3">
        <f>IF(männlich_Datenerf.!E32="",0,IF(männlich_Datenerf.!E32&gt;=5.7,1,0))</f>
        <v>0</v>
      </c>
      <c r="Z23" s="3">
        <f>IF(männlich_Datenerf.!G32="",0,IF(männlich_Datenerf.!G32&lt;=18,1,0))</f>
        <v>0</v>
      </c>
      <c r="AA23" s="3">
        <f>IF(männlich_Datenerf.!I32="",0,IF(männlich_Datenerf.!I32&gt;=1323,1,0))</f>
        <v>0</v>
      </c>
      <c r="AB23" s="3">
        <f t="shared" si="3"/>
        <v>0</v>
      </c>
      <c r="AC23" t="str">
        <f t="shared" si="1"/>
        <v/>
      </c>
    </row>
    <row r="24" spans="1:29" x14ac:dyDescent="0.2">
      <c r="A24">
        <f t="shared" si="2"/>
        <v>23</v>
      </c>
      <c r="B24" s="23" t="str">
        <f>IF(männlich_Datenerf.!B33="","",männlich_Datenerf.!B33)</f>
        <v/>
      </c>
      <c r="C24" s="23" t="str">
        <f>IF(männlich_Datenerf.!C33="","",männlich_Datenerf.!C33)</f>
        <v/>
      </c>
      <c r="D24" s="12" t="str">
        <f>IF(B24="","",IF(OR(männlich_Datenerf.!D33="",männlich_Datenerf.!D33=0),"ohne Ergebnis",männlich_Datenerf.!D33))</f>
        <v/>
      </c>
      <c r="E24" s="12" t="str">
        <f>IF(B24="","",IF(OR(männlich_Datenerf.!E33="",männlich_Datenerf.!E33=0),"ohne Ergebnis",männlich_Datenerf.!E33))</f>
        <v/>
      </c>
      <c r="F24" s="13" t="str">
        <f>IF(B24="","",IF(OR(männlich_Datenerf.!F33="",männlich_Datenerf.!F33=0),"ohne Ergebnis",männlich_Datenerf.!F33))</f>
        <v/>
      </c>
      <c r="G24" s="12" t="str">
        <f>IF(B24="","",IF(OR(männlich_Datenerf.!G33="",männlich_Datenerf.!G33=0),"ohne Ergebnis",männlich_Datenerf.!G33))</f>
        <v/>
      </c>
      <c r="H24" s="14" t="str">
        <f>IF(B24="","",IF(OR(männlich_Datenerf.!H33="",männlich_Datenerf.!H33=0),"ohne Ergebnis",männlich_Datenerf.!H33))</f>
        <v/>
      </c>
      <c r="I24" s="37" t="str">
        <f>IF(B24="","",IF(OR(männlich_Datenerf.!I33="",männlich_Datenerf.!I33=0),"ohne Ergebnis",männlich_Datenerf.!I33))</f>
        <v/>
      </c>
      <c r="J24" s="14" t="str">
        <f>IF(D24="ohne Ergebnis","0",männlich_Ausw.!D29)</f>
        <v/>
      </c>
      <c r="K24" s="14" t="str">
        <f>IF(E24="ohne Ergebnis","0",männlich_Ausw.!F29)</f>
        <v/>
      </c>
      <c r="L24" s="14" t="str">
        <f>IF(F24="ohne Ergebnis","0",männlich_Ausw.!H29)</f>
        <v/>
      </c>
      <c r="M24" s="14" t="str">
        <f>IF(G24="ohne Ergebnis","0",männlich_Ausw.!J29)</f>
        <v/>
      </c>
      <c r="N24" s="14" t="str">
        <f>IF(H24="ohne Ergebnis","0",männlich_Ausw.!L29)</f>
        <v/>
      </c>
      <c r="O24" s="37" t="str">
        <f>IF(I24="ohne Ergebnis","0",männlich_Ausw.!N29)</f>
        <v/>
      </c>
      <c r="P24" s="12" t="str">
        <f>IF(J24="0","/",männlich_Ausw.!E29)</f>
        <v/>
      </c>
      <c r="Q24" s="13" t="str">
        <f>IF(K24="0","/",männlich_Ausw.!G29)</f>
        <v/>
      </c>
      <c r="R24" s="13" t="str">
        <f>IF(L24="0","/",männlich_Ausw.!I29)</f>
        <v/>
      </c>
      <c r="S24" s="12" t="str">
        <f>IF(M24="0","/",männlich_Ausw.!K29)</f>
        <v/>
      </c>
      <c r="T24" s="14" t="str">
        <f>IF(N24="0","/",männlich_Ausw.!M29)</f>
        <v/>
      </c>
      <c r="U24" s="37" t="str">
        <f>IF(O24="0","/",männlich_Ausw.!O29)</f>
        <v/>
      </c>
      <c r="V24" s="14" t="str">
        <f>männlich_Ausw.!P29</f>
        <v/>
      </c>
      <c r="X24" s="3">
        <f>IF(männlich_Ausw.!P29="",0,IF(männlich_Ausw.!P29&gt;=männlich_Ausw.!$Q$3,10,0))</f>
        <v>0</v>
      </c>
      <c r="Y24" s="3">
        <f>IF(männlich_Datenerf.!E33="",0,IF(männlich_Datenerf.!E33&gt;=5.7,1,0))</f>
        <v>0</v>
      </c>
      <c r="Z24" s="3">
        <f>IF(männlich_Datenerf.!G33="",0,IF(männlich_Datenerf.!G33&lt;=18,1,0))</f>
        <v>0</v>
      </c>
      <c r="AA24" s="3">
        <f>IF(männlich_Datenerf.!I33="",0,IF(männlich_Datenerf.!I33&gt;=1323,1,0))</f>
        <v>0</v>
      </c>
      <c r="AB24" s="3">
        <f t="shared" si="3"/>
        <v>0</v>
      </c>
      <c r="AC24" t="str">
        <f t="shared" si="1"/>
        <v/>
      </c>
    </row>
    <row r="25" spans="1:29" x14ac:dyDescent="0.2">
      <c r="A25">
        <f t="shared" si="2"/>
        <v>24</v>
      </c>
      <c r="B25" s="23" t="str">
        <f>IF(männlich_Datenerf.!B34="","",männlich_Datenerf.!B34)</f>
        <v/>
      </c>
      <c r="C25" s="23" t="str">
        <f>IF(männlich_Datenerf.!C34="","",männlich_Datenerf.!C34)</f>
        <v/>
      </c>
      <c r="D25" s="12" t="str">
        <f>IF(B25="","",IF(OR(männlich_Datenerf.!D34="",männlich_Datenerf.!D34=0),"ohne Ergebnis",männlich_Datenerf.!D34))</f>
        <v/>
      </c>
      <c r="E25" s="12" t="str">
        <f>IF(B25="","",IF(OR(männlich_Datenerf.!E34="",männlich_Datenerf.!E34=0),"ohne Ergebnis",männlich_Datenerf.!E34))</f>
        <v/>
      </c>
      <c r="F25" s="13" t="str">
        <f>IF(B25="","",IF(OR(männlich_Datenerf.!F34="",männlich_Datenerf.!F34=0),"ohne Ergebnis",männlich_Datenerf.!F34))</f>
        <v/>
      </c>
      <c r="G25" s="12" t="str">
        <f>IF(B25="","",IF(OR(männlich_Datenerf.!G34="",männlich_Datenerf.!G34=0),"ohne Ergebnis",männlich_Datenerf.!G34))</f>
        <v/>
      </c>
      <c r="H25" s="14" t="str">
        <f>IF(B25="","",IF(OR(männlich_Datenerf.!H34="",männlich_Datenerf.!H34=0),"ohne Ergebnis",männlich_Datenerf.!H34))</f>
        <v/>
      </c>
      <c r="I25" s="37" t="str">
        <f>IF(B25="","",IF(OR(männlich_Datenerf.!I34="",männlich_Datenerf.!I34=0),"ohne Ergebnis",männlich_Datenerf.!I34))</f>
        <v/>
      </c>
      <c r="J25" s="14" t="str">
        <f>IF(D25="ohne Ergebnis","0",männlich_Ausw.!D30)</f>
        <v/>
      </c>
      <c r="K25" s="14" t="str">
        <f>IF(E25="ohne Ergebnis","0",männlich_Ausw.!F30)</f>
        <v/>
      </c>
      <c r="L25" s="14" t="str">
        <f>IF(F25="ohne Ergebnis","0",männlich_Ausw.!H30)</f>
        <v/>
      </c>
      <c r="M25" s="14" t="str">
        <f>IF(G25="ohne Ergebnis","0",männlich_Ausw.!J30)</f>
        <v/>
      </c>
      <c r="N25" s="14" t="str">
        <f>IF(H25="ohne Ergebnis","0",männlich_Ausw.!L30)</f>
        <v/>
      </c>
      <c r="O25" s="37" t="str">
        <f>IF(I25="ohne Ergebnis","0",männlich_Ausw.!N30)</f>
        <v/>
      </c>
      <c r="P25" s="12" t="str">
        <f>IF(J25="0","/",männlich_Ausw.!E30)</f>
        <v/>
      </c>
      <c r="Q25" s="13" t="str">
        <f>IF(K25="0","/",männlich_Ausw.!G30)</f>
        <v/>
      </c>
      <c r="R25" s="13" t="str">
        <f>IF(L25="0","/",männlich_Ausw.!I30)</f>
        <v/>
      </c>
      <c r="S25" s="12" t="str">
        <f>IF(M25="0","/",männlich_Ausw.!K30)</f>
        <v/>
      </c>
      <c r="T25" s="14" t="str">
        <f>IF(N25="0","/",männlich_Ausw.!M30)</f>
        <v/>
      </c>
      <c r="U25" s="37" t="str">
        <f>IF(O25="0","/",männlich_Ausw.!O30)</f>
        <v/>
      </c>
      <c r="V25" s="14" t="str">
        <f>männlich_Ausw.!P30</f>
        <v/>
      </c>
      <c r="X25" s="3">
        <f>IF(männlich_Ausw.!P30="",0,IF(männlich_Ausw.!P30&gt;=männlich_Ausw.!$Q$3,10,0))</f>
        <v>0</v>
      </c>
      <c r="Y25" s="3">
        <f>IF(männlich_Datenerf.!E34="",0,IF(männlich_Datenerf.!E34&gt;=5.7,1,0))</f>
        <v>0</v>
      </c>
      <c r="Z25" s="3">
        <f>IF(männlich_Datenerf.!G34="",0,IF(männlich_Datenerf.!G34&lt;=18,1,0))</f>
        <v>0</v>
      </c>
      <c r="AA25" s="3">
        <f>IF(männlich_Datenerf.!I34="",0,IF(männlich_Datenerf.!I34&gt;=1323,1,0))</f>
        <v>0</v>
      </c>
      <c r="AB25" s="3">
        <f t="shared" si="3"/>
        <v>0</v>
      </c>
      <c r="AC25" t="str">
        <f t="shared" si="1"/>
        <v/>
      </c>
    </row>
    <row r="26" spans="1:29" ht="13.5" thickBot="1" x14ac:dyDescent="0.25">
      <c r="A26">
        <f t="shared" si="2"/>
        <v>25</v>
      </c>
      <c r="B26" s="43" t="str">
        <f>IF(männlich_Datenerf.!B35="","",männlich_Datenerf.!B35)</f>
        <v/>
      </c>
      <c r="C26" s="43" t="str">
        <f>IF(männlich_Datenerf.!C35="","",männlich_Datenerf.!C35)</f>
        <v/>
      </c>
      <c r="D26" s="15" t="str">
        <f>IF(B26="","",IF(OR(männlich_Datenerf.!D35="",männlich_Datenerf.!D35=0),"ohne Ergebnis",männlich_Datenerf.!D35))</f>
        <v/>
      </c>
      <c r="E26" s="15" t="str">
        <f>IF(B26="","",IF(OR(männlich_Datenerf.!E35="",männlich_Datenerf.!E35=0),"ohne Ergebnis",männlich_Datenerf.!E35))</f>
        <v/>
      </c>
      <c r="F26" s="16" t="str">
        <f>IF(B26="","",IF(OR(männlich_Datenerf.!F35="",männlich_Datenerf.!F35=0),"ohne Ergebnis",männlich_Datenerf.!F35))</f>
        <v/>
      </c>
      <c r="G26" s="15" t="str">
        <f>IF(B26="","",IF(OR(männlich_Datenerf.!G35="",männlich_Datenerf.!G35=0),"ohne Ergebnis",männlich_Datenerf.!G35))</f>
        <v/>
      </c>
      <c r="H26" s="17" t="str">
        <f>IF(B26="","",IF(OR(männlich_Datenerf.!H35="",männlich_Datenerf.!H35=0),"ohne Ergebnis",männlich_Datenerf.!H35))</f>
        <v/>
      </c>
      <c r="I26" s="38" t="str">
        <f>IF(B26="","",IF(OR(männlich_Datenerf.!I35="",männlich_Datenerf.!I35=0),"ohne Ergebnis",männlich_Datenerf.!I35))</f>
        <v/>
      </c>
      <c r="J26" s="17" t="str">
        <f>IF(D26="ohne Ergebnis","0",männlich_Ausw.!D31)</f>
        <v/>
      </c>
      <c r="K26" s="17" t="str">
        <f>IF(E26="ohne Ergebnis","0",männlich_Ausw.!F31)</f>
        <v/>
      </c>
      <c r="L26" s="17" t="str">
        <f>IF(F26="ohne Ergebnis","0",männlich_Ausw.!H31)</f>
        <v/>
      </c>
      <c r="M26" s="17" t="str">
        <f>IF(G26="ohne Ergebnis","0",männlich_Ausw.!J31)</f>
        <v/>
      </c>
      <c r="N26" s="17" t="str">
        <f>IF(H26="ohne Ergebnis","0",männlich_Ausw.!L31)</f>
        <v/>
      </c>
      <c r="O26" s="38" t="str">
        <f>IF(I26="ohne Ergebnis","0",männlich_Ausw.!N31)</f>
        <v/>
      </c>
      <c r="P26" s="15" t="str">
        <f>IF(J26="0","/",männlich_Ausw.!E31)</f>
        <v/>
      </c>
      <c r="Q26" s="16" t="str">
        <f>IF(K26="0","/",männlich_Ausw.!G31)</f>
        <v/>
      </c>
      <c r="R26" s="16" t="str">
        <f>IF(L26="0","/",männlich_Ausw.!I31)</f>
        <v/>
      </c>
      <c r="S26" s="15" t="str">
        <f>IF(M26="0","/",männlich_Ausw.!K31)</f>
        <v/>
      </c>
      <c r="T26" s="17" t="str">
        <f>IF(N26="0","/",männlich_Ausw.!M31)</f>
        <v/>
      </c>
      <c r="U26" s="38" t="str">
        <f>IF(O26="0","/",männlich_Ausw.!O31)</f>
        <v/>
      </c>
      <c r="V26" s="17" t="str">
        <f>männlich_Ausw.!P31</f>
        <v/>
      </c>
      <c r="X26" s="3">
        <f>IF(männlich_Ausw.!P31="",0,IF(männlich_Ausw.!P31&gt;=männlich_Ausw.!$Q$3,10,0))</f>
        <v>0</v>
      </c>
      <c r="Y26" s="3">
        <f>IF(männlich_Datenerf.!E35="",0,IF(männlich_Datenerf.!E35&gt;=5.7,1,0))</f>
        <v>0</v>
      </c>
      <c r="Z26" s="3">
        <f>IF(männlich_Datenerf.!G35="",0,IF(männlich_Datenerf.!G35&lt;=18,1,0))</f>
        <v>0</v>
      </c>
      <c r="AA26" s="3">
        <f>IF(männlich_Datenerf.!I35="",0,IF(männlich_Datenerf.!I35&gt;=1323,1,0))</f>
        <v>0</v>
      </c>
      <c r="AB26" s="3">
        <f t="shared" si="3"/>
        <v>0</v>
      </c>
      <c r="AC26" t="str">
        <f t="shared" si="1"/>
        <v/>
      </c>
    </row>
    <row r="27" spans="1:29" x14ac:dyDescent="0.2">
      <c r="A27">
        <f t="shared" si="2"/>
        <v>26</v>
      </c>
      <c r="B27" s="44" t="str">
        <f>IF(männlich_Datenerf.!B36="","",männlich_Datenerf.!B36)</f>
        <v/>
      </c>
      <c r="C27" s="44" t="str">
        <f>IF(männlich_Datenerf.!C36="","",männlich_Datenerf.!C36)</f>
        <v/>
      </c>
      <c r="D27" s="18" t="str">
        <f>IF(B27="","",IF(OR(männlich_Datenerf.!D36="",männlich_Datenerf.!D36=0),"ohne Ergebnis",männlich_Datenerf.!D36))</f>
        <v/>
      </c>
      <c r="E27" s="18" t="str">
        <f>IF(B27="","",IF(OR(männlich_Datenerf.!E36="",männlich_Datenerf.!E36=0),"ohne Ergebnis",männlich_Datenerf.!E36))</f>
        <v/>
      </c>
      <c r="F27" s="19" t="str">
        <f>IF(B27="","",IF(OR(männlich_Datenerf.!F36="",männlich_Datenerf.!F36=0),"ohne Ergebnis",männlich_Datenerf.!F36))</f>
        <v/>
      </c>
      <c r="G27" s="18" t="str">
        <f>IF(B27="","",IF(OR(männlich_Datenerf.!G36="",männlich_Datenerf.!G36=0),"ohne Ergebnis",männlich_Datenerf.!G36))</f>
        <v/>
      </c>
      <c r="H27" s="20" t="str">
        <f>IF(B27="","",IF(OR(männlich_Datenerf.!H36="",männlich_Datenerf.!H36=0),"ohne Ergebnis",männlich_Datenerf.!H36))</f>
        <v/>
      </c>
      <c r="I27" s="39" t="str">
        <f>IF(B27="","",IF(OR(männlich_Datenerf.!I36="",männlich_Datenerf.!I36=0),"ohne Ergebnis",männlich_Datenerf.!I36))</f>
        <v/>
      </c>
      <c r="J27" s="20" t="str">
        <f>IF(D27="ohne Ergebnis","0",männlich_Ausw.!D32)</f>
        <v/>
      </c>
      <c r="K27" s="20" t="str">
        <f>IF(E27="ohne Ergebnis","0",männlich_Ausw.!F32)</f>
        <v/>
      </c>
      <c r="L27" s="20" t="str">
        <f>IF(F27="ohne Ergebnis","0",männlich_Ausw.!H32)</f>
        <v/>
      </c>
      <c r="M27" s="20" t="str">
        <f>IF(G27="ohne Ergebnis","0",männlich_Ausw.!J32)</f>
        <v/>
      </c>
      <c r="N27" s="20" t="str">
        <f>IF(H27="ohne Ergebnis","0",männlich_Ausw.!L32)</f>
        <v/>
      </c>
      <c r="O27" s="39" t="str">
        <f>IF(I27="ohne Ergebnis","0",männlich_Ausw.!N32)</f>
        <v/>
      </c>
      <c r="P27" s="18" t="str">
        <f>IF(J27="0","/",männlich_Ausw.!E32)</f>
        <v/>
      </c>
      <c r="Q27" s="19" t="str">
        <f>IF(K27="0","/",männlich_Ausw.!G32)</f>
        <v/>
      </c>
      <c r="R27" s="19" t="str">
        <f>IF(L27="0","/",männlich_Ausw.!I32)</f>
        <v/>
      </c>
      <c r="S27" s="18" t="str">
        <f>IF(M27="0","/",männlich_Ausw.!K32)</f>
        <v/>
      </c>
      <c r="T27" s="20" t="str">
        <f>IF(N27="0","/",männlich_Ausw.!M32)</f>
        <v/>
      </c>
      <c r="U27" s="39" t="str">
        <f>IF(O27="0","/",männlich_Ausw.!O32)</f>
        <v/>
      </c>
      <c r="V27" s="20" t="str">
        <f>männlich_Ausw.!P32</f>
        <v/>
      </c>
      <c r="X27" s="3">
        <f>IF(männlich_Ausw.!P32="",0,IF(männlich_Ausw.!P32&gt;=männlich_Ausw.!$Q$3,10,0))</f>
        <v>0</v>
      </c>
      <c r="Y27" s="3">
        <f>IF(männlich_Datenerf.!E36="",0,IF(männlich_Datenerf.!E36&gt;=5.7,1,0))</f>
        <v>0</v>
      </c>
      <c r="Z27" s="3">
        <f>IF(männlich_Datenerf.!G36="",0,IF(männlich_Datenerf.!G36&lt;=18,1,0))</f>
        <v>0</v>
      </c>
      <c r="AA27" s="3">
        <f>IF(männlich_Datenerf.!I36="",0,IF(männlich_Datenerf.!I36&gt;=1323,1,0))</f>
        <v>0</v>
      </c>
      <c r="AB27" s="3">
        <f t="shared" si="3"/>
        <v>0</v>
      </c>
      <c r="AC27" t="str">
        <f t="shared" si="1"/>
        <v/>
      </c>
    </row>
    <row r="28" spans="1:29" x14ac:dyDescent="0.2">
      <c r="A28">
        <f t="shared" si="2"/>
        <v>27</v>
      </c>
      <c r="B28" s="23" t="str">
        <f>IF(männlich_Datenerf.!B37="","",männlich_Datenerf.!B37)</f>
        <v/>
      </c>
      <c r="C28" s="23" t="str">
        <f>IF(männlich_Datenerf.!C37="","",männlich_Datenerf.!C37)</f>
        <v/>
      </c>
      <c r="D28" s="12" t="str">
        <f>IF(B28="","",IF(OR(männlich_Datenerf.!D37="",männlich_Datenerf.!D37=0),"ohne Ergebnis",männlich_Datenerf.!D37))</f>
        <v/>
      </c>
      <c r="E28" s="12" t="str">
        <f>IF(B28="","",IF(OR(männlich_Datenerf.!E37="",männlich_Datenerf.!E37=0),"ohne Ergebnis",männlich_Datenerf.!E37))</f>
        <v/>
      </c>
      <c r="F28" s="13" t="str">
        <f>IF(B28="","",IF(OR(männlich_Datenerf.!F37="",männlich_Datenerf.!F37=0),"ohne Ergebnis",männlich_Datenerf.!F37))</f>
        <v/>
      </c>
      <c r="G28" s="12" t="str">
        <f>IF(B28="","",IF(OR(männlich_Datenerf.!G37="",männlich_Datenerf.!G37=0),"ohne Ergebnis",männlich_Datenerf.!G37))</f>
        <v/>
      </c>
      <c r="H28" s="14" t="str">
        <f>IF(B28="","",IF(OR(männlich_Datenerf.!H37="",männlich_Datenerf.!H37=0),"ohne Ergebnis",männlich_Datenerf.!H37))</f>
        <v/>
      </c>
      <c r="I28" s="37" t="str">
        <f>IF(B28="","",IF(OR(männlich_Datenerf.!I37="",männlich_Datenerf.!I37=0),"ohne Ergebnis",männlich_Datenerf.!I37))</f>
        <v/>
      </c>
      <c r="J28" s="14" t="str">
        <f>IF(D28="ohne Ergebnis","0",männlich_Ausw.!D33)</f>
        <v/>
      </c>
      <c r="K28" s="14" t="str">
        <f>IF(E28="ohne Ergebnis","0",männlich_Ausw.!F33)</f>
        <v/>
      </c>
      <c r="L28" s="14" t="str">
        <f>IF(F28="ohne Ergebnis","0",männlich_Ausw.!H33)</f>
        <v/>
      </c>
      <c r="M28" s="14" t="str">
        <f>IF(G28="ohne Ergebnis","0",männlich_Ausw.!J33)</f>
        <v/>
      </c>
      <c r="N28" s="14" t="str">
        <f>IF(H28="ohne Ergebnis","0",männlich_Ausw.!L33)</f>
        <v/>
      </c>
      <c r="O28" s="37" t="str">
        <f>IF(I28="ohne Ergebnis","0",männlich_Ausw.!N33)</f>
        <v/>
      </c>
      <c r="P28" s="12" t="str">
        <f>IF(J28="0","/",männlich_Ausw.!E33)</f>
        <v/>
      </c>
      <c r="Q28" s="13" t="str">
        <f>IF(K28="0","/",männlich_Ausw.!G33)</f>
        <v/>
      </c>
      <c r="R28" s="13" t="str">
        <f>IF(L28="0","/",männlich_Ausw.!I33)</f>
        <v/>
      </c>
      <c r="S28" s="12" t="str">
        <f>IF(M28="0","/",männlich_Ausw.!K33)</f>
        <v/>
      </c>
      <c r="T28" s="14" t="str">
        <f>IF(N28="0","/",männlich_Ausw.!M33)</f>
        <v/>
      </c>
      <c r="U28" s="37" t="str">
        <f>IF(O28="0","/",männlich_Ausw.!O33)</f>
        <v/>
      </c>
      <c r="V28" s="14" t="str">
        <f>männlich_Ausw.!P33</f>
        <v/>
      </c>
      <c r="X28" s="3">
        <f>IF(männlich_Ausw.!P33="",0,IF(männlich_Ausw.!P33&gt;=männlich_Ausw.!$Q$3,10,0))</f>
        <v>0</v>
      </c>
      <c r="Y28" s="3">
        <f>IF(männlich_Datenerf.!E37="",0,IF(männlich_Datenerf.!E37&gt;=5.7,1,0))</f>
        <v>0</v>
      </c>
      <c r="Z28" s="3">
        <f>IF(männlich_Datenerf.!G37="",0,IF(männlich_Datenerf.!G37&lt;=18,1,0))</f>
        <v>0</v>
      </c>
      <c r="AA28" s="3">
        <f>IF(männlich_Datenerf.!I37="",0,IF(männlich_Datenerf.!I37&gt;=1323,1,0))</f>
        <v>0</v>
      </c>
      <c r="AB28" s="3">
        <f t="shared" si="3"/>
        <v>0</v>
      </c>
      <c r="AC28" t="str">
        <f t="shared" si="1"/>
        <v/>
      </c>
    </row>
    <row r="29" spans="1:29" x14ac:dyDescent="0.2">
      <c r="A29">
        <f t="shared" si="2"/>
        <v>28</v>
      </c>
      <c r="B29" s="23" t="str">
        <f>IF(männlich_Datenerf.!B38="","",männlich_Datenerf.!B38)</f>
        <v/>
      </c>
      <c r="C29" s="23" t="str">
        <f>IF(männlich_Datenerf.!C38="","",männlich_Datenerf.!C38)</f>
        <v/>
      </c>
      <c r="D29" s="12" t="str">
        <f>IF(B29="","",IF(OR(männlich_Datenerf.!D38="",männlich_Datenerf.!D38=0),"ohne Ergebnis",männlich_Datenerf.!D38))</f>
        <v/>
      </c>
      <c r="E29" s="12" t="str">
        <f>IF(B29="","",IF(OR(männlich_Datenerf.!E38="",männlich_Datenerf.!E38=0),"ohne Ergebnis",männlich_Datenerf.!E38))</f>
        <v/>
      </c>
      <c r="F29" s="13" t="str">
        <f>IF(B29="","",IF(OR(männlich_Datenerf.!F38="",männlich_Datenerf.!F38=0),"ohne Ergebnis",männlich_Datenerf.!F38))</f>
        <v/>
      </c>
      <c r="G29" s="12" t="str">
        <f>IF(B29="","",IF(OR(männlich_Datenerf.!G38="",männlich_Datenerf.!G38=0),"ohne Ergebnis",männlich_Datenerf.!G38))</f>
        <v/>
      </c>
      <c r="H29" s="14" t="str">
        <f>IF(B29="","",IF(OR(männlich_Datenerf.!H38="",männlich_Datenerf.!H38=0),"ohne Ergebnis",männlich_Datenerf.!H38))</f>
        <v/>
      </c>
      <c r="I29" s="37" t="str">
        <f>IF(B29="","",IF(OR(männlich_Datenerf.!I38="",männlich_Datenerf.!I38=0),"ohne Ergebnis",männlich_Datenerf.!I38))</f>
        <v/>
      </c>
      <c r="J29" s="14" t="str">
        <f>IF(D29="ohne Ergebnis","0",männlich_Ausw.!D34)</f>
        <v/>
      </c>
      <c r="K29" s="14" t="str">
        <f>IF(E29="ohne Ergebnis","0",männlich_Ausw.!F34)</f>
        <v/>
      </c>
      <c r="L29" s="14" t="str">
        <f>IF(F29="ohne Ergebnis","0",männlich_Ausw.!H34)</f>
        <v/>
      </c>
      <c r="M29" s="14" t="str">
        <f>IF(G29="ohne Ergebnis","0",männlich_Ausw.!J34)</f>
        <v/>
      </c>
      <c r="N29" s="14" t="str">
        <f>IF(H29="ohne Ergebnis","0",männlich_Ausw.!L34)</f>
        <v/>
      </c>
      <c r="O29" s="37" t="str">
        <f>IF(I29="ohne Ergebnis","0",männlich_Ausw.!N34)</f>
        <v/>
      </c>
      <c r="P29" s="12" t="str">
        <f>IF(J29="0","/",männlich_Ausw.!E34)</f>
        <v/>
      </c>
      <c r="Q29" s="13" t="str">
        <f>IF(K29="0","/",männlich_Ausw.!G34)</f>
        <v/>
      </c>
      <c r="R29" s="13" t="str">
        <f>IF(L29="0","/",männlich_Ausw.!I34)</f>
        <v/>
      </c>
      <c r="S29" s="12" t="str">
        <f>IF(M29="0","/",männlich_Ausw.!K34)</f>
        <v/>
      </c>
      <c r="T29" s="14" t="str">
        <f>IF(N29="0","/",männlich_Ausw.!M34)</f>
        <v/>
      </c>
      <c r="U29" s="37" t="str">
        <f>IF(O29="0","/",männlich_Ausw.!O34)</f>
        <v/>
      </c>
      <c r="V29" s="14" t="str">
        <f>männlich_Ausw.!P34</f>
        <v/>
      </c>
      <c r="X29" s="3">
        <f>IF(männlich_Ausw.!P34="",0,IF(männlich_Ausw.!P34&gt;=männlich_Ausw.!$Q$3,10,0))</f>
        <v>0</v>
      </c>
      <c r="Y29" s="3">
        <f>IF(männlich_Datenerf.!E38="",0,IF(männlich_Datenerf.!E38&gt;=5.7,1,0))</f>
        <v>0</v>
      </c>
      <c r="Z29" s="3">
        <f>IF(männlich_Datenerf.!G38="",0,IF(männlich_Datenerf.!G38&lt;=18,1,0))</f>
        <v>0</v>
      </c>
      <c r="AA29" s="3">
        <f>IF(männlich_Datenerf.!I38="",0,IF(männlich_Datenerf.!I38&gt;=1323,1,0))</f>
        <v>0</v>
      </c>
      <c r="AB29" s="3">
        <f t="shared" si="3"/>
        <v>0</v>
      </c>
      <c r="AC29" t="str">
        <f t="shared" si="1"/>
        <v/>
      </c>
    </row>
    <row r="30" spans="1:29" x14ac:dyDescent="0.2">
      <c r="A30">
        <f t="shared" si="2"/>
        <v>29</v>
      </c>
      <c r="B30" s="23" t="str">
        <f>IF(männlich_Datenerf.!B39="","",männlich_Datenerf.!B39)</f>
        <v/>
      </c>
      <c r="C30" s="23" t="str">
        <f>IF(männlich_Datenerf.!C39="","",männlich_Datenerf.!C39)</f>
        <v/>
      </c>
      <c r="D30" s="12" t="str">
        <f>IF(B30="","",IF(OR(männlich_Datenerf.!D39="",männlich_Datenerf.!D39=0),"ohne Ergebnis",männlich_Datenerf.!D39))</f>
        <v/>
      </c>
      <c r="E30" s="12" t="str">
        <f>IF(B30="","",IF(OR(männlich_Datenerf.!E39="",männlich_Datenerf.!E39=0),"ohne Ergebnis",männlich_Datenerf.!E39))</f>
        <v/>
      </c>
      <c r="F30" s="13" t="str">
        <f>IF(B30="","",IF(OR(männlich_Datenerf.!F39="",männlich_Datenerf.!F39=0),"ohne Ergebnis",männlich_Datenerf.!F39))</f>
        <v/>
      </c>
      <c r="G30" s="12" t="str">
        <f>IF(B30="","",IF(OR(männlich_Datenerf.!G39="",männlich_Datenerf.!G39=0),"ohne Ergebnis",männlich_Datenerf.!G39))</f>
        <v/>
      </c>
      <c r="H30" s="14" t="str">
        <f>IF(B30="","",IF(OR(männlich_Datenerf.!H39="",männlich_Datenerf.!H39=0),"ohne Ergebnis",männlich_Datenerf.!H39))</f>
        <v/>
      </c>
      <c r="I30" s="37" t="str">
        <f>IF(B30="","",IF(OR(männlich_Datenerf.!I39="",männlich_Datenerf.!I39=0),"ohne Ergebnis",männlich_Datenerf.!I39))</f>
        <v/>
      </c>
      <c r="J30" s="14" t="str">
        <f>IF(D30="ohne Ergebnis","0",männlich_Ausw.!D35)</f>
        <v/>
      </c>
      <c r="K30" s="14" t="str">
        <f>IF(E30="ohne Ergebnis","0",männlich_Ausw.!F35)</f>
        <v/>
      </c>
      <c r="L30" s="14" t="str">
        <f>IF(F30="ohne Ergebnis","0",männlich_Ausw.!H35)</f>
        <v/>
      </c>
      <c r="M30" s="14" t="str">
        <f>IF(G30="ohne Ergebnis","0",männlich_Ausw.!J35)</f>
        <v/>
      </c>
      <c r="N30" s="14" t="str">
        <f>IF(H30="ohne Ergebnis","0",männlich_Ausw.!L35)</f>
        <v/>
      </c>
      <c r="O30" s="37" t="str">
        <f>IF(I30="ohne Ergebnis","0",männlich_Ausw.!N35)</f>
        <v/>
      </c>
      <c r="P30" s="12" t="str">
        <f>IF(J30="0","/",männlich_Ausw.!E35)</f>
        <v/>
      </c>
      <c r="Q30" s="13" t="str">
        <f>IF(K30="0","/",männlich_Ausw.!G35)</f>
        <v/>
      </c>
      <c r="R30" s="13" t="str">
        <f>IF(L30="0","/",männlich_Ausw.!I35)</f>
        <v/>
      </c>
      <c r="S30" s="12" t="str">
        <f>IF(M30="0","/",männlich_Ausw.!K35)</f>
        <v/>
      </c>
      <c r="T30" s="14" t="str">
        <f>IF(N30="0","/",männlich_Ausw.!M35)</f>
        <v/>
      </c>
      <c r="U30" s="37" t="str">
        <f>IF(O30="0","/",männlich_Ausw.!O35)</f>
        <v/>
      </c>
      <c r="V30" s="14" t="str">
        <f>männlich_Ausw.!P35</f>
        <v/>
      </c>
      <c r="X30" s="3">
        <f>IF(männlich_Ausw.!P35="",0,IF(männlich_Ausw.!P35&gt;=männlich_Ausw.!$Q$3,10,0))</f>
        <v>0</v>
      </c>
      <c r="Y30" s="3">
        <f>IF(männlich_Datenerf.!E39="",0,IF(männlich_Datenerf.!E39&gt;=5.7,1,0))</f>
        <v>0</v>
      </c>
      <c r="Z30" s="3">
        <f>IF(männlich_Datenerf.!G39="",0,IF(männlich_Datenerf.!G39&lt;=18,1,0))</f>
        <v>0</v>
      </c>
      <c r="AA30" s="3">
        <f>IF(männlich_Datenerf.!I39="",0,IF(männlich_Datenerf.!I39&gt;=1323,1,0))</f>
        <v>0</v>
      </c>
      <c r="AB30" s="3">
        <f t="shared" si="3"/>
        <v>0</v>
      </c>
      <c r="AC30" t="str">
        <f t="shared" si="1"/>
        <v/>
      </c>
    </row>
    <row r="31" spans="1:29" ht="13.5" thickBot="1" x14ac:dyDescent="0.25">
      <c r="A31">
        <f t="shared" si="2"/>
        <v>30</v>
      </c>
      <c r="B31" s="43" t="str">
        <f>IF(männlich_Datenerf.!B40="","",männlich_Datenerf.!B40)</f>
        <v/>
      </c>
      <c r="C31" s="43" t="str">
        <f>IF(männlich_Datenerf.!C40="","",männlich_Datenerf.!C40)</f>
        <v/>
      </c>
      <c r="D31" s="15" t="str">
        <f>IF(B31="","",IF(OR(männlich_Datenerf.!D40="",männlich_Datenerf.!D40=0),"ohne Ergebnis",männlich_Datenerf.!D40))</f>
        <v/>
      </c>
      <c r="E31" s="15" t="str">
        <f>IF(B31="","",IF(OR(männlich_Datenerf.!E40="",männlich_Datenerf.!E40=0),"ohne Ergebnis",männlich_Datenerf.!E40))</f>
        <v/>
      </c>
      <c r="F31" s="16" t="str">
        <f>IF(B31="","",IF(OR(männlich_Datenerf.!F40="",männlich_Datenerf.!F40=0),"ohne Ergebnis",männlich_Datenerf.!F40))</f>
        <v/>
      </c>
      <c r="G31" s="15" t="str">
        <f>IF(B31="","",IF(OR(männlich_Datenerf.!G40="",männlich_Datenerf.!G40=0),"ohne Ergebnis",männlich_Datenerf.!G40))</f>
        <v/>
      </c>
      <c r="H31" s="17" t="str">
        <f>IF(B31="","",IF(OR(männlich_Datenerf.!H40="",männlich_Datenerf.!H40=0),"ohne Ergebnis",männlich_Datenerf.!H40))</f>
        <v/>
      </c>
      <c r="I31" s="38" t="str">
        <f>IF(B31="","",IF(OR(männlich_Datenerf.!I40="",männlich_Datenerf.!I40=0),"ohne Ergebnis",männlich_Datenerf.!I40))</f>
        <v/>
      </c>
      <c r="J31" s="17" t="str">
        <f>IF(D31="ohne Ergebnis","0",männlich_Ausw.!D36)</f>
        <v/>
      </c>
      <c r="K31" s="17" t="str">
        <f>IF(E31="ohne Ergebnis","0",männlich_Ausw.!F36)</f>
        <v/>
      </c>
      <c r="L31" s="17" t="str">
        <f>IF(F31="ohne Ergebnis","0",männlich_Ausw.!H36)</f>
        <v/>
      </c>
      <c r="M31" s="17" t="str">
        <f>IF(G31="ohne Ergebnis","0",männlich_Ausw.!J36)</f>
        <v/>
      </c>
      <c r="N31" s="17" t="str">
        <f>IF(H31="ohne Ergebnis","0",männlich_Ausw.!L36)</f>
        <v/>
      </c>
      <c r="O31" s="38" t="str">
        <f>IF(I31="ohne Ergebnis","0",männlich_Ausw.!N36)</f>
        <v/>
      </c>
      <c r="P31" s="15" t="str">
        <f>IF(J31="0","/",männlich_Ausw.!E36)</f>
        <v/>
      </c>
      <c r="Q31" s="16" t="str">
        <f>IF(K31="0","/",männlich_Ausw.!G36)</f>
        <v/>
      </c>
      <c r="R31" s="16" t="str">
        <f>IF(L31="0","/",männlich_Ausw.!I36)</f>
        <v/>
      </c>
      <c r="S31" s="15" t="str">
        <f>IF(M31="0","/",männlich_Ausw.!K36)</f>
        <v/>
      </c>
      <c r="T31" s="17" t="str">
        <f>IF(N31="0","/",männlich_Ausw.!M36)</f>
        <v/>
      </c>
      <c r="U31" s="38" t="str">
        <f>IF(O31="0","/",männlich_Ausw.!O36)</f>
        <v/>
      </c>
      <c r="V31" s="17" t="str">
        <f>männlich_Ausw.!P36</f>
        <v/>
      </c>
      <c r="X31" s="3">
        <f>IF(männlich_Ausw.!P36="",0,IF(männlich_Ausw.!P36&gt;=männlich_Ausw.!$Q$3,10,0))</f>
        <v>0</v>
      </c>
      <c r="Y31" s="3">
        <f>IF(männlich_Datenerf.!E40="",0,IF(männlich_Datenerf.!E40&gt;=5.7,1,0))</f>
        <v>0</v>
      </c>
      <c r="Z31" s="3">
        <f>IF(männlich_Datenerf.!G40="",0,IF(männlich_Datenerf.!G40&lt;=18,1,0))</f>
        <v>0</v>
      </c>
      <c r="AA31" s="3">
        <f>IF(männlich_Datenerf.!I40="",0,IF(männlich_Datenerf.!I40&gt;=1323,1,0))</f>
        <v>0</v>
      </c>
      <c r="AB31" s="3">
        <f t="shared" si="3"/>
        <v>0</v>
      </c>
      <c r="AC31" t="str">
        <f t="shared" si="1"/>
        <v/>
      </c>
    </row>
    <row r="32" spans="1:29" x14ac:dyDescent="0.2">
      <c r="A32">
        <f t="shared" si="2"/>
        <v>31</v>
      </c>
      <c r="B32" s="44" t="str">
        <f>IF(männlich_Datenerf.!B41="","",männlich_Datenerf.!B41)</f>
        <v/>
      </c>
      <c r="C32" s="44" t="str">
        <f>IF(männlich_Datenerf.!C41="","",männlich_Datenerf.!C41)</f>
        <v/>
      </c>
      <c r="D32" s="18" t="str">
        <f>IF(B32="","",IF(OR(männlich_Datenerf.!D41="",männlich_Datenerf.!D41=0),"ohne Ergebnis",männlich_Datenerf.!D41))</f>
        <v/>
      </c>
      <c r="E32" s="18" t="str">
        <f>IF(B32="","",IF(OR(männlich_Datenerf.!E41="",männlich_Datenerf.!E41=0),"ohne Ergebnis",männlich_Datenerf.!E41))</f>
        <v/>
      </c>
      <c r="F32" s="19" t="str">
        <f>IF(B32="","",IF(OR(männlich_Datenerf.!F41="",männlich_Datenerf.!F41=0),"ohne Ergebnis",männlich_Datenerf.!F41))</f>
        <v/>
      </c>
      <c r="G32" s="18" t="str">
        <f>IF(B32="","",IF(OR(männlich_Datenerf.!G41="",männlich_Datenerf.!G41=0),"ohne Ergebnis",männlich_Datenerf.!G41))</f>
        <v/>
      </c>
      <c r="H32" s="20" t="str">
        <f>IF(B32="","",IF(OR(männlich_Datenerf.!H41="",männlich_Datenerf.!H41=0),"ohne Ergebnis",männlich_Datenerf.!H41))</f>
        <v/>
      </c>
      <c r="I32" s="39" t="str">
        <f>IF(B32="","",IF(OR(männlich_Datenerf.!I41="",männlich_Datenerf.!I41=0),"ohne Ergebnis",männlich_Datenerf.!I41))</f>
        <v/>
      </c>
      <c r="J32" s="20" t="str">
        <f>IF(D32="ohne Ergebnis","0",männlich_Ausw.!D37)</f>
        <v/>
      </c>
      <c r="K32" s="20" t="str">
        <f>IF(E32="ohne Ergebnis","0",männlich_Ausw.!F37)</f>
        <v/>
      </c>
      <c r="L32" s="20" t="str">
        <f>IF(F32="ohne Ergebnis","0",männlich_Ausw.!H37)</f>
        <v/>
      </c>
      <c r="M32" s="20" t="str">
        <f>IF(G32="ohne Ergebnis","0",männlich_Ausw.!J37)</f>
        <v/>
      </c>
      <c r="N32" s="20" t="str">
        <f>IF(H32="ohne Ergebnis","0",männlich_Ausw.!L37)</f>
        <v/>
      </c>
      <c r="O32" s="39" t="str">
        <f>IF(I32="ohne Ergebnis","0",männlich_Ausw.!N37)</f>
        <v/>
      </c>
      <c r="P32" s="18" t="str">
        <f>IF(J32="0","/",männlich_Ausw.!E37)</f>
        <v/>
      </c>
      <c r="Q32" s="19" t="str">
        <f>IF(K32="0","/",männlich_Ausw.!G37)</f>
        <v/>
      </c>
      <c r="R32" s="19" t="str">
        <f>IF(L32="0","/",männlich_Ausw.!I37)</f>
        <v/>
      </c>
      <c r="S32" s="18" t="str">
        <f>IF(M32="0","/",männlich_Ausw.!K37)</f>
        <v/>
      </c>
      <c r="T32" s="20" t="str">
        <f>IF(N32="0","/",männlich_Ausw.!M37)</f>
        <v/>
      </c>
      <c r="U32" s="39" t="str">
        <f>IF(O32="0","/",männlich_Ausw.!O37)</f>
        <v/>
      </c>
      <c r="V32" s="20" t="str">
        <f>männlich_Ausw.!P37</f>
        <v/>
      </c>
      <c r="X32" s="3">
        <f>IF(männlich_Ausw.!P37="",0,IF(männlich_Ausw.!P37&gt;=männlich_Ausw.!$Q$3,10,0))</f>
        <v>0</v>
      </c>
      <c r="Y32" s="3">
        <f>IF(männlich_Datenerf.!E41="",0,IF(männlich_Datenerf.!E41&gt;=5.7,1,0))</f>
        <v>0</v>
      </c>
      <c r="Z32" s="3">
        <f>IF(männlich_Datenerf.!G41="",0,IF(männlich_Datenerf.!G41&lt;=18,1,0))</f>
        <v>0</v>
      </c>
      <c r="AA32" s="3">
        <f>IF(männlich_Datenerf.!I41="",0,IF(männlich_Datenerf.!I41&gt;=1323,1,0))</f>
        <v>0</v>
      </c>
      <c r="AB32" s="3">
        <f t="shared" si="3"/>
        <v>0</v>
      </c>
      <c r="AC32" t="str">
        <f t="shared" si="1"/>
        <v/>
      </c>
    </row>
    <row r="33" spans="1:29" x14ac:dyDescent="0.2">
      <c r="A33">
        <f t="shared" si="2"/>
        <v>32</v>
      </c>
      <c r="B33" s="23" t="str">
        <f>IF(männlich_Datenerf.!B42="","",männlich_Datenerf.!B42)</f>
        <v/>
      </c>
      <c r="C33" s="23" t="str">
        <f>IF(männlich_Datenerf.!C42="","",männlich_Datenerf.!C42)</f>
        <v/>
      </c>
      <c r="D33" s="12" t="str">
        <f>IF(B33="","",IF(OR(männlich_Datenerf.!D42="",männlich_Datenerf.!D42=0),"ohne Ergebnis",männlich_Datenerf.!D42))</f>
        <v/>
      </c>
      <c r="E33" s="12" t="str">
        <f>IF(B33="","",IF(OR(männlich_Datenerf.!E42="",männlich_Datenerf.!E42=0),"ohne Ergebnis",männlich_Datenerf.!E42))</f>
        <v/>
      </c>
      <c r="F33" s="13" t="str">
        <f>IF(B33="","",IF(OR(männlich_Datenerf.!F42="",männlich_Datenerf.!F42=0),"ohne Ergebnis",männlich_Datenerf.!F42))</f>
        <v/>
      </c>
      <c r="G33" s="12" t="str">
        <f>IF(B33="","",IF(OR(männlich_Datenerf.!G42="",männlich_Datenerf.!G42=0),"ohne Ergebnis",männlich_Datenerf.!G42))</f>
        <v/>
      </c>
      <c r="H33" s="14" t="str">
        <f>IF(B33="","",IF(OR(männlich_Datenerf.!H42="",männlich_Datenerf.!H42=0),"ohne Ergebnis",männlich_Datenerf.!H42))</f>
        <v/>
      </c>
      <c r="I33" s="37" t="str">
        <f>IF(B33="","",IF(OR(männlich_Datenerf.!I42="",männlich_Datenerf.!I42=0),"ohne Ergebnis",männlich_Datenerf.!I42))</f>
        <v/>
      </c>
      <c r="J33" s="14" t="str">
        <f>IF(D33="ohne Ergebnis","0",männlich_Ausw.!D38)</f>
        <v/>
      </c>
      <c r="K33" s="14" t="str">
        <f>IF(E33="ohne Ergebnis","0",männlich_Ausw.!F38)</f>
        <v/>
      </c>
      <c r="L33" s="14" t="str">
        <f>IF(F33="ohne Ergebnis","0",männlich_Ausw.!H38)</f>
        <v/>
      </c>
      <c r="M33" s="14" t="str">
        <f>IF(G33="ohne Ergebnis","0",männlich_Ausw.!J38)</f>
        <v/>
      </c>
      <c r="N33" s="14" t="str">
        <f>IF(H33="ohne Ergebnis","0",männlich_Ausw.!L38)</f>
        <v/>
      </c>
      <c r="O33" s="37" t="str">
        <f>IF(I33="ohne Ergebnis","0",männlich_Ausw.!N38)</f>
        <v/>
      </c>
      <c r="P33" s="12" t="str">
        <f>IF(J33="0","/",männlich_Ausw.!E38)</f>
        <v/>
      </c>
      <c r="Q33" s="13" t="str">
        <f>IF(K33="0","/",männlich_Ausw.!G38)</f>
        <v/>
      </c>
      <c r="R33" s="13" t="str">
        <f>IF(L33="0","/",männlich_Ausw.!I38)</f>
        <v/>
      </c>
      <c r="S33" s="12" t="str">
        <f>IF(M33="0","/",männlich_Ausw.!K38)</f>
        <v/>
      </c>
      <c r="T33" s="14" t="str">
        <f>IF(N33="0","/",männlich_Ausw.!M38)</f>
        <v/>
      </c>
      <c r="U33" s="37" t="str">
        <f>IF(O33="0","/",männlich_Ausw.!O38)</f>
        <v/>
      </c>
      <c r="V33" s="14" t="str">
        <f>männlich_Ausw.!P38</f>
        <v/>
      </c>
      <c r="X33" s="3">
        <f>IF(männlich_Ausw.!P38="",0,IF(männlich_Ausw.!P38&gt;=männlich_Ausw.!$Q$3,10,0))</f>
        <v>0</v>
      </c>
      <c r="Y33" s="3">
        <f>IF(männlich_Datenerf.!E42="",0,IF(männlich_Datenerf.!E42&gt;=5.7,1,0))</f>
        <v>0</v>
      </c>
      <c r="Z33" s="3">
        <f>IF(männlich_Datenerf.!G42="",0,IF(männlich_Datenerf.!G42&lt;=18,1,0))</f>
        <v>0</v>
      </c>
      <c r="AA33" s="3">
        <f>IF(männlich_Datenerf.!I42="",0,IF(männlich_Datenerf.!I42&gt;=1323,1,0))</f>
        <v>0</v>
      </c>
      <c r="AB33" s="3">
        <f t="shared" si="3"/>
        <v>0</v>
      </c>
      <c r="AC33" t="str">
        <f t="shared" si="1"/>
        <v/>
      </c>
    </row>
    <row r="34" spans="1:29" x14ac:dyDescent="0.2">
      <c r="A34">
        <f t="shared" si="2"/>
        <v>33</v>
      </c>
      <c r="B34" s="23" t="str">
        <f>IF(männlich_Datenerf.!B43="","",männlich_Datenerf.!B43)</f>
        <v/>
      </c>
      <c r="C34" s="23" t="str">
        <f>IF(männlich_Datenerf.!C43="","",männlich_Datenerf.!C43)</f>
        <v/>
      </c>
      <c r="D34" s="12" t="str">
        <f>IF(B34="","",IF(OR(männlich_Datenerf.!D43="",männlich_Datenerf.!D43=0),"ohne Ergebnis",männlich_Datenerf.!D43))</f>
        <v/>
      </c>
      <c r="E34" s="12" t="str">
        <f>IF(B34="","",IF(OR(männlich_Datenerf.!E43="",männlich_Datenerf.!E43=0),"ohne Ergebnis",männlich_Datenerf.!E43))</f>
        <v/>
      </c>
      <c r="F34" s="13" t="str">
        <f>IF(B34="","",IF(OR(männlich_Datenerf.!F43="",männlich_Datenerf.!F43=0),"ohne Ergebnis",männlich_Datenerf.!F43))</f>
        <v/>
      </c>
      <c r="G34" s="12" t="str">
        <f>IF(B34="","",IF(OR(männlich_Datenerf.!G43="",männlich_Datenerf.!G43=0),"ohne Ergebnis",männlich_Datenerf.!G43))</f>
        <v/>
      </c>
      <c r="H34" s="14" t="str">
        <f>IF(B34="","",IF(OR(männlich_Datenerf.!H43="",männlich_Datenerf.!H43=0),"ohne Ergebnis",männlich_Datenerf.!H43))</f>
        <v/>
      </c>
      <c r="I34" s="37" t="str">
        <f>IF(B34="","",IF(OR(männlich_Datenerf.!I43="",männlich_Datenerf.!I43=0),"ohne Ergebnis",männlich_Datenerf.!I43))</f>
        <v/>
      </c>
      <c r="J34" s="14" t="str">
        <f>IF(D34="ohne Ergebnis","0",männlich_Ausw.!D39)</f>
        <v/>
      </c>
      <c r="K34" s="14" t="str">
        <f>IF(E34="ohne Ergebnis","0",männlich_Ausw.!F39)</f>
        <v/>
      </c>
      <c r="L34" s="14" t="str">
        <f>IF(F34="ohne Ergebnis","0",männlich_Ausw.!H39)</f>
        <v/>
      </c>
      <c r="M34" s="14" t="str">
        <f>IF(G34="ohne Ergebnis","0",männlich_Ausw.!J39)</f>
        <v/>
      </c>
      <c r="N34" s="14" t="str">
        <f>IF(H34="ohne Ergebnis","0",männlich_Ausw.!L39)</f>
        <v/>
      </c>
      <c r="O34" s="37" t="str">
        <f>IF(I34="ohne Ergebnis","0",männlich_Ausw.!N39)</f>
        <v/>
      </c>
      <c r="P34" s="12" t="str">
        <f>IF(J34="0","/",männlich_Ausw.!E39)</f>
        <v/>
      </c>
      <c r="Q34" s="13" t="str">
        <f>IF(K34="0","/",männlich_Ausw.!G39)</f>
        <v/>
      </c>
      <c r="R34" s="13" t="str">
        <f>IF(L34="0","/",männlich_Ausw.!I39)</f>
        <v/>
      </c>
      <c r="S34" s="12" t="str">
        <f>IF(M34="0","/",männlich_Ausw.!K39)</f>
        <v/>
      </c>
      <c r="T34" s="14" t="str">
        <f>IF(N34="0","/",männlich_Ausw.!M39)</f>
        <v/>
      </c>
      <c r="U34" s="37" t="str">
        <f>IF(O34="0","/",männlich_Ausw.!O39)</f>
        <v/>
      </c>
      <c r="V34" s="14" t="str">
        <f>männlich_Ausw.!P39</f>
        <v/>
      </c>
      <c r="X34" s="3">
        <f>IF(männlich_Ausw.!P39="",0,IF(männlich_Ausw.!P39&gt;=männlich_Ausw.!$Q$3,10,0))</f>
        <v>0</v>
      </c>
      <c r="Y34" s="3">
        <f>IF(männlich_Datenerf.!E43="",0,IF(männlich_Datenerf.!E43&gt;=5.7,1,0))</f>
        <v>0</v>
      </c>
      <c r="Z34" s="3">
        <f>IF(männlich_Datenerf.!G43="",0,IF(männlich_Datenerf.!G43&lt;=18,1,0))</f>
        <v>0</v>
      </c>
      <c r="AA34" s="3">
        <f>IF(männlich_Datenerf.!I43="",0,IF(männlich_Datenerf.!I43&gt;=1323,1,0))</f>
        <v>0</v>
      </c>
      <c r="AB34" s="3">
        <f t="shared" si="3"/>
        <v>0</v>
      </c>
      <c r="AC34" t="str">
        <f t="shared" si="1"/>
        <v/>
      </c>
    </row>
    <row r="35" spans="1:29" x14ac:dyDescent="0.2">
      <c r="A35">
        <f t="shared" si="2"/>
        <v>34</v>
      </c>
      <c r="B35" s="23" t="str">
        <f>IF(männlich_Datenerf.!B44="","",männlich_Datenerf.!B44)</f>
        <v/>
      </c>
      <c r="C35" s="23" t="str">
        <f>IF(männlich_Datenerf.!C44="","",männlich_Datenerf.!C44)</f>
        <v/>
      </c>
      <c r="D35" s="12" t="str">
        <f>IF(B35="","",IF(OR(männlich_Datenerf.!D44="",männlich_Datenerf.!D44=0),"ohne Ergebnis",männlich_Datenerf.!D44))</f>
        <v/>
      </c>
      <c r="E35" s="12" t="str">
        <f>IF(B35="","",IF(OR(männlich_Datenerf.!E44="",männlich_Datenerf.!E44=0),"ohne Ergebnis",männlich_Datenerf.!E44))</f>
        <v/>
      </c>
      <c r="F35" s="13" t="str">
        <f>IF(B35="","",IF(OR(männlich_Datenerf.!F44="",männlich_Datenerf.!F44=0),"ohne Ergebnis",männlich_Datenerf.!F44))</f>
        <v/>
      </c>
      <c r="G35" s="12" t="str">
        <f>IF(B35="","",IF(OR(männlich_Datenerf.!G44="",männlich_Datenerf.!G44=0),"ohne Ergebnis",männlich_Datenerf.!G44))</f>
        <v/>
      </c>
      <c r="H35" s="14" t="str">
        <f>IF(B35="","",IF(OR(männlich_Datenerf.!H44="",männlich_Datenerf.!H44=0),"ohne Ergebnis",männlich_Datenerf.!H44))</f>
        <v/>
      </c>
      <c r="I35" s="37" t="str">
        <f>IF(B35="","",IF(OR(männlich_Datenerf.!I44="",männlich_Datenerf.!I44=0),"ohne Ergebnis",männlich_Datenerf.!I44))</f>
        <v/>
      </c>
      <c r="J35" s="14" t="str">
        <f>IF(D35="ohne Ergebnis","0",männlich_Ausw.!D40)</f>
        <v/>
      </c>
      <c r="K35" s="14" t="str">
        <f>IF(E35="ohne Ergebnis","0",männlich_Ausw.!F40)</f>
        <v/>
      </c>
      <c r="L35" s="14" t="str">
        <f>IF(F35="ohne Ergebnis","0",männlich_Ausw.!H40)</f>
        <v/>
      </c>
      <c r="M35" s="14" t="str">
        <f>IF(G35="ohne Ergebnis","0",männlich_Ausw.!J40)</f>
        <v/>
      </c>
      <c r="N35" s="14" t="str">
        <f>IF(H35="ohne Ergebnis","0",männlich_Ausw.!L40)</f>
        <v/>
      </c>
      <c r="O35" s="37" t="str">
        <f>IF(I35="ohne Ergebnis","0",männlich_Ausw.!N40)</f>
        <v/>
      </c>
      <c r="P35" s="12" t="str">
        <f>IF(J35="0","/",männlich_Ausw.!E40)</f>
        <v/>
      </c>
      <c r="Q35" s="13" t="str">
        <f>IF(K35="0","/",männlich_Ausw.!G40)</f>
        <v/>
      </c>
      <c r="R35" s="13" t="str">
        <f>IF(L35="0","/",männlich_Ausw.!I40)</f>
        <v/>
      </c>
      <c r="S35" s="12" t="str">
        <f>IF(M35="0","/",männlich_Ausw.!K40)</f>
        <v/>
      </c>
      <c r="T35" s="14" t="str">
        <f>IF(N35="0","/",männlich_Ausw.!M40)</f>
        <v/>
      </c>
      <c r="U35" s="37" t="str">
        <f>IF(O35="0","/",männlich_Ausw.!O40)</f>
        <v/>
      </c>
      <c r="V35" s="14" t="str">
        <f>männlich_Ausw.!P40</f>
        <v/>
      </c>
      <c r="X35" s="3">
        <f>IF(männlich_Ausw.!P40="",0,IF(männlich_Ausw.!P40&gt;=männlich_Ausw.!$Q$3,10,0))</f>
        <v>0</v>
      </c>
      <c r="Y35" s="3">
        <f>IF(männlich_Datenerf.!E44="",0,IF(männlich_Datenerf.!E44&gt;=5.7,1,0))</f>
        <v>0</v>
      </c>
      <c r="Z35" s="3">
        <f>IF(männlich_Datenerf.!G44="",0,IF(männlich_Datenerf.!G44&lt;=18,1,0))</f>
        <v>0</v>
      </c>
      <c r="AA35" s="3">
        <f>IF(männlich_Datenerf.!I44="",0,IF(männlich_Datenerf.!I44&gt;=1323,1,0))</f>
        <v>0</v>
      </c>
      <c r="AB35" s="3">
        <f t="shared" si="3"/>
        <v>0</v>
      </c>
      <c r="AC35" t="str">
        <f t="shared" si="1"/>
        <v/>
      </c>
    </row>
    <row r="36" spans="1:29" ht="13.5" thickBot="1" x14ac:dyDescent="0.25">
      <c r="A36">
        <f t="shared" si="2"/>
        <v>35</v>
      </c>
      <c r="B36" s="43" t="str">
        <f>IF(männlich_Datenerf.!B45="","",männlich_Datenerf.!B45)</f>
        <v/>
      </c>
      <c r="C36" s="43" t="str">
        <f>IF(männlich_Datenerf.!C45="","",männlich_Datenerf.!C45)</f>
        <v/>
      </c>
      <c r="D36" s="15" t="str">
        <f>IF(B36="","",IF(OR(männlich_Datenerf.!D45="",männlich_Datenerf.!D45=0),"ohne Ergebnis",männlich_Datenerf.!D45))</f>
        <v/>
      </c>
      <c r="E36" s="15" t="str">
        <f>IF(B36="","",IF(OR(männlich_Datenerf.!E45="",männlich_Datenerf.!E45=0),"ohne Ergebnis",männlich_Datenerf.!E45))</f>
        <v/>
      </c>
      <c r="F36" s="16" t="str">
        <f>IF(B36="","",IF(OR(männlich_Datenerf.!F45="",männlich_Datenerf.!F45=0),"ohne Ergebnis",männlich_Datenerf.!F45))</f>
        <v/>
      </c>
      <c r="G36" s="15" t="str">
        <f>IF(B36="","",IF(OR(männlich_Datenerf.!G45="",männlich_Datenerf.!G45=0),"ohne Ergebnis",männlich_Datenerf.!G45))</f>
        <v/>
      </c>
      <c r="H36" s="17" t="str">
        <f>IF(B36="","",IF(OR(männlich_Datenerf.!H45="",männlich_Datenerf.!H45=0),"ohne Ergebnis",männlich_Datenerf.!H45))</f>
        <v/>
      </c>
      <c r="I36" s="38" t="str">
        <f>IF(B36="","",IF(OR(männlich_Datenerf.!I45="",männlich_Datenerf.!I45=0),"ohne Ergebnis",männlich_Datenerf.!I45))</f>
        <v/>
      </c>
      <c r="J36" s="17" t="str">
        <f>IF(D36="ohne Ergebnis","0",männlich_Ausw.!D41)</f>
        <v/>
      </c>
      <c r="K36" s="17" t="str">
        <f>IF(E36="ohne Ergebnis","0",männlich_Ausw.!F41)</f>
        <v/>
      </c>
      <c r="L36" s="17" t="str">
        <f>IF(F36="ohne Ergebnis","0",männlich_Ausw.!H41)</f>
        <v/>
      </c>
      <c r="M36" s="17" t="str">
        <f>IF(G36="ohne Ergebnis","0",männlich_Ausw.!J41)</f>
        <v/>
      </c>
      <c r="N36" s="17" t="str">
        <f>IF(H36="ohne Ergebnis","0",männlich_Ausw.!L41)</f>
        <v/>
      </c>
      <c r="O36" s="38" t="str">
        <f>IF(I36="ohne Ergebnis","0",männlich_Ausw.!N41)</f>
        <v/>
      </c>
      <c r="P36" s="15" t="str">
        <f>IF(J36="0","/",männlich_Ausw.!E41)</f>
        <v/>
      </c>
      <c r="Q36" s="16" t="str">
        <f>IF(K36="0","/",männlich_Ausw.!G41)</f>
        <v/>
      </c>
      <c r="R36" s="16" t="str">
        <f>IF(L36="0","/",männlich_Ausw.!I41)</f>
        <v/>
      </c>
      <c r="S36" s="15" t="str">
        <f>IF(M36="0","/",männlich_Ausw.!K41)</f>
        <v/>
      </c>
      <c r="T36" s="17" t="str">
        <f>IF(N36="0","/",männlich_Ausw.!M41)</f>
        <v/>
      </c>
      <c r="U36" s="38" t="str">
        <f>IF(O36="0","/",männlich_Ausw.!O41)</f>
        <v/>
      </c>
      <c r="V36" s="17" t="str">
        <f>männlich_Ausw.!P41</f>
        <v/>
      </c>
      <c r="X36" s="3">
        <f>IF(männlich_Ausw.!P41="",0,IF(männlich_Ausw.!P41&gt;=männlich_Ausw.!$Q$3,10,0))</f>
        <v>0</v>
      </c>
      <c r="Y36" s="3">
        <f>IF(männlich_Datenerf.!E45="",0,IF(männlich_Datenerf.!E45&gt;=5.7,1,0))</f>
        <v>0</v>
      </c>
      <c r="Z36" s="3">
        <f>IF(männlich_Datenerf.!G45="",0,IF(männlich_Datenerf.!G45&lt;=18,1,0))</f>
        <v>0</v>
      </c>
      <c r="AA36" s="3">
        <f>IF(männlich_Datenerf.!I45="",0,IF(männlich_Datenerf.!I45&gt;=1323,1,0))</f>
        <v>0</v>
      </c>
      <c r="AB36" s="3">
        <f t="shared" si="3"/>
        <v>0</v>
      </c>
      <c r="AC36" t="str">
        <f t="shared" si="1"/>
        <v/>
      </c>
    </row>
    <row r="37" spans="1:29" x14ac:dyDescent="0.2">
      <c r="A37">
        <f t="shared" si="2"/>
        <v>36</v>
      </c>
      <c r="B37" s="44" t="str">
        <f>IF(männlich_Datenerf.!B46="","",männlich_Datenerf.!B46)</f>
        <v/>
      </c>
      <c r="C37" s="44" t="str">
        <f>IF(männlich_Datenerf.!C46="","",männlich_Datenerf.!C46)</f>
        <v/>
      </c>
      <c r="D37" s="18" t="str">
        <f>IF(B37="","",IF(OR(männlich_Datenerf.!D46="",männlich_Datenerf.!D46=0),"ohne Ergebnis",männlich_Datenerf.!D46))</f>
        <v/>
      </c>
      <c r="E37" s="18" t="str">
        <f>IF(B37="","",IF(OR(männlich_Datenerf.!E46="",männlich_Datenerf.!E46=0),"ohne Ergebnis",männlich_Datenerf.!E46))</f>
        <v/>
      </c>
      <c r="F37" s="19" t="str">
        <f>IF(B37="","",IF(OR(männlich_Datenerf.!F46="",männlich_Datenerf.!F46=0),"ohne Ergebnis",männlich_Datenerf.!F46))</f>
        <v/>
      </c>
      <c r="G37" s="18" t="str">
        <f>IF(B37="","",IF(OR(männlich_Datenerf.!G46="",männlich_Datenerf.!G46=0),"ohne Ergebnis",männlich_Datenerf.!G46))</f>
        <v/>
      </c>
      <c r="H37" s="20" t="str">
        <f>IF(B37="","",IF(OR(männlich_Datenerf.!H46="",männlich_Datenerf.!H46=0),"ohne Ergebnis",männlich_Datenerf.!H46))</f>
        <v/>
      </c>
      <c r="I37" s="39" t="str">
        <f>IF(B37="","",IF(OR(männlich_Datenerf.!I46="",männlich_Datenerf.!I46=0),"ohne Ergebnis",männlich_Datenerf.!I46))</f>
        <v/>
      </c>
      <c r="J37" s="20" t="str">
        <f>IF(D37="ohne Ergebnis","0",männlich_Ausw.!D42)</f>
        <v/>
      </c>
      <c r="K37" s="20" t="str">
        <f>IF(E37="ohne Ergebnis","0",männlich_Ausw.!F42)</f>
        <v/>
      </c>
      <c r="L37" s="20" t="str">
        <f>IF(F37="ohne Ergebnis","0",männlich_Ausw.!H42)</f>
        <v/>
      </c>
      <c r="M37" s="20" t="str">
        <f>IF(G37="ohne Ergebnis","0",männlich_Ausw.!J42)</f>
        <v/>
      </c>
      <c r="N37" s="20" t="str">
        <f>IF(H37="ohne Ergebnis","0",männlich_Ausw.!L42)</f>
        <v/>
      </c>
      <c r="O37" s="39" t="str">
        <f>IF(I37="ohne Ergebnis","0",männlich_Ausw.!N42)</f>
        <v/>
      </c>
      <c r="P37" s="18" t="str">
        <f>IF(J37="0","/",männlich_Ausw.!E42)</f>
        <v/>
      </c>
      <c r="Q37" s="19" t="str">
        <f>IF(K37="0","/",männlich_Ausw.!G42)</f>
        <v/>
      </c>
      <c r="R37" s="19" t="str">
        <f>IF(L37="0","/",männlich_Ausw.!I42)</f>
        <v/>
      </c>
      <c r="S37" s="18" t="str">
        <f>IF(M37="0","/",männlich_Ausw.!K42)</f>
        <v/>
      </c>
      <c r="T37" s="20" t="str">
        <f>IF(N37="0","/",männlich_Ausw.!M42)</f>
        <v/>
      </c>
      <c r="U37" s="39" t="str">
        <f>IF(O37="0","/",männlich_Ausw.!O42)</f>
        <v/>
      </c>
      <c r="V37" s="20" t="str">
        <f>männlich_Ausw.!P42</f>
        <v/>
      </c>
      <c r="X37" s="3">
        <f>IF(männlich_Ausw.!P42="",0,IF(männlich_Ausw.!P42&gt;=männlich_Ausw.!$Q$3,10,0))</f>
        <v>0</v>
      </c>
      <c r="Y37" s="3">
        <f>IF(männlich_Datenerf.!E46="",0,IF(männlich_Datenerf.!E46&gt;=5.7,1,0))</f>
        <v>0</v>
      </c>
      <c r="Z37" s="3">
        <f>IF(männlich_Datenerf.!G46="",0,IF(männlich_Datenerf.!G46&lt;=18,1,0))</f>
        <v>0</v>
      </c>
      <c r="AA37" s="3">
        <f>IF(männlich_Datenerf.!I46="",0,IF(männlich_Datenerf.!I46&gt;=1323,1,0))</f>
        <v>0</v>
      </c>
      <c r="AB37" s="3">
        <f t="shared" si="3"/>
        <v>0</v>
      </c>
      <c r="AC37" t="str">
        <f t="shared" si="1"/>
        <v/>
      </c>
    </row>
    <row r="38" spans="1:29" x14ac:dyDescent="0.2">
      <c r="A38">
        <f t="shared" si="2"/>
        <v>37</v>
      </c>
      <c r="B38" s="23" t="str">
        <f>IF(männlich_Datenerf.!B47="","",männlich_Datenerf.!B47)</f>
        <v/>
      </c>
      <c r="C38" s="23" t="str">
        <f>IF(männlich_Datenerf.!C47="","",männlich_Datenerf.!C47)</f>
        <v/>
      </c>
      <c r="D38" s="12" t="str">
        <f>IF(B38="","",IF(OR(männlich_Datenerf.!D47="",männlich_Datenerf.!D47=0),"ohne Ergebnis",männlich_Datenerf.!D47))</f>
        <v/>
      </c>
      <c r="E38" s="12" t="str">
        <f>IF(B38="","",IF(OR(männlich_Datenerf.!E47="",männlich_Datenerf.!E47=0),"ohne Ergebnis",männlich_Datenerf.!E47))</f>
        <v/>
      </c>
      <c r="F38" s="13" t="str">
        <f>IF(B38="","",IF(OR(männlich_Datenerf.!F47="",männlich_Datenerf.!F47=0),"ohne Ergebnis",männlich_Datenerf.!F47))</f>
        <v/>
      </c>
      <c r="G38" s="12" t="str">
        <f>IF(B38="","",IF(OR(männlich_Datenerf.!G47="",männlich_Datenerf.!G47=0),"ohne Ergebnis",männlich_Datenerf.!G47))</f>
        <v/>
      </c>
      <c r="H38" s="14" t="str">
        <f>IF(B38="","",IF(OR(männlich_Datenerf.!H47="",männlich_Datenerf.!H47=0),"ohne Ergebnis",männlich_Datenerf.!H47))</f>
        <v/>
      </c>
      <c r="I38" s="37" t="str">
        <f>IF(B38="","",IF(OR(männlich_Datenerf.!I47="",männlich_Datenerf.!I47=0),"ohne Ergebnis",männlich_Datenerf.!I47))</f>
        <v/>
      </c>
      <c r="J38" s="14" t="str">
        <f>IF(D38="ohne Ergebnis","0",männlich_Ausw.!D43)</f>
        <v/>
      </c>
      <c r="K38" s="14" t="str">
        <f>IF(E38="ohne Ergebnis","0",männlich_Ausw.!F43)</f>
        <v/>
      </c>
      <c r="L38" s="14" t="str">
        <f>IF(F38="ohne Ergebnis","0",männlich_Ausw.!H43)</f>
        <v/>
      </c>
      <c r="M38" s="14" t="str">
        <f>IF(G38="ohne Ergebnis","0",männlich_Ausw.!J43)</f>
        <v/>
      </c>
      <c r="N38" s="14" t="str">
        <f>IF(H38="ohne Ergebnis","0",männlich_Ausw.!L43)</f>
        <v/>
      </c>
      <c r="O38" s="37" t="str">
        <f>IF(I38="ohne Ergebnis","0",männlich_Ausw.!N43)</f>
        <v/>
      </c>
      <c r="P38" s="12" t="str">
        <f>IF(J38="0","/",männlich_Ausw.!E43)</f>
        <v/>
      </c>
      <c r="Q38" s="13" t="str">
        <f>IF(K38="0","/",männlich_Ausw.!G43)</f>
        <v/>
      </c>
      <c r="R38" s="13" t="str">
        <f>IF(L38="0","/",männlich_Ausw.!I43)</f>
        <v/>
      </c>
      <c r="S38" s="12" t="str">
        <f>IF(M38="0","/",männlich_Ausw.!K43)</f>
        <v/>
      </c>
      <c r="T38" s="14" t="str">
        <f>IF(N38="0","/",männlich_Ausw.!M43)</f>
        <v/>
      </c>
      <c r="U38" s="37" t="str">
        <f>IF(O38="0","/",männlich_Ausw.!O43)</f>
        <v/>
      </c>
      <c r="V38" s="14" t="str">
        <f>männlich_Ausw.!P43</f>
        <v/>
      </c>
      <c r="X38" s="3">
        <f>IF(männlich_Ausw.!P43="",0,IF(männlich_Ausw.!P43&gt;=männlich_Ausw.!$Q$3,10,0))</f>
        <v>0</v>
      </c>
      <c r="Y38" s="3">
        <f>IF(männlich_Datenerf.!E47="",0,IF(männlich_Datenerf.!E47&gt;=5.7,1,0))</f>
        <v>0</v>
      </c>
      <c r="Z38" s="3">
        <f>IF(männlich_Datenerf.!G47="",0,IF(männlich_Datenerf.!G47&lt;=18,1,0))</f>
        <v>0</v>
      </c>
      <c r="AA38" s="3">
        <f>IF(männlich_Datenerf.!I47="",0,IF(männlich_Datenerf.!I47&gt;=1323,1,0))</f>
        <v>0</v>
      </c>
      <c r="AB38" s="3">
        <f t="shared" si="3"/>
        <v>0</v>
      </c>
      <c r="AC38" t="str">
        <f t="shared" si="1"/>
        <v/>
      </c>
    </row>
    <row r="39" spans="1:29" x14ac:dyDescent="0.2">
      <c r="A39">
        <f t="shared" si="2"/>
        <v>38</v>
      </c>
      <c r="B39" s="23" t="str">
        <f>IF(männlich_Datenerf.!B48="","",männlich_Datenerf.!B48)</f>
        <v/>
      </c>
      <c r="C39" s="23" t="str">
        <f>IF(männlich_Datenerf.!C48="","",männlich_Datenerf.!C48)</f>
        <v/>
      </c>
      <c r="D39" s="12" t="str">
        <f>IF(B39="","",IF(OR(männlich_Datenerf.!D48="",männlich_Datenerf.!D48=0),"ohne Ergebnis",männlich_Datenerf.!D48))</f>
        <v/>
      </c>
      <c r="E39" s="12" t="str">
        <f>IF(B39="","",IF(OR(männlich_Datenerf.!E48="",männlich_Datenerf.!E48=0),"ohne Ergebnis",männlich_Datenerf.!E48))</f>
        <v/>
      </c>
      <c r="F39" s="13" t="str">
        <f>IF(B39="","",IF(OR(männlich_Datenerf.!F48="",männlich_Datenerf.!F48=0),"ohne Ergebnis",männlich_Datenerf.!F48))</f>
        <v/>
      </c>
      <c r="G39" s="12" t="str">
        <f>IF(B39="","",IF(OR(männlich_Datenerf.!G48="",männlich_Datenerf.!G48=0),"ohne Ergebnis",männlich_Datenerf.!G48))</f>
        <v/>
      </c>
      <c r="H39" s="14" t="str">
        <f>IF(B39="","",IF(OR(männlich_Datenerf.!H48="",männlich_Datenerf.!H48=0),"ohne Ergebnis",männlich_Datenerf.!H48))</f>
        <v/>
      </c>
      <c r="I39" s="37" t="str">
        <f>IF(B39="","",IF(OR(männlich_Datenerf.!I48="",männlich_Datenerf.!I48=0),"ohne Ergebnis",männlich_Datenerf.!I48))</f>
        <v/>
      </c>
      <c r="J39" s="14" t="str">
        <f>IF(D39="ohne Ergebnis","0",männlich_Ausw.!D44)</f>
        <v/>
      </c>
      <c r="K39" s="14" t="str">
        <f>IF(E39="ohne Ergebnis","0",männlich_Ausw.!F44)</f>
        <v/>
      </c>
      <c r="L39" s="14" t="str">
        <f>IF(F39="ohne Ergebnis","0",männlich_Ausw.!H44)</f>
        <v/>
      </c>
      <c r="M39" s="14" t="str">
        <f>IF(G39="ohne Ergebnis","0",männlich_Ausw.!J44)</f>
        <v/>
      </c>
      <c r="N39" s="14" t="str">
        <f>IF(H39="ohne Ergebnis","0",männlich_Ausw.!L44)</f>
        <v/>
      </c>
      <c r="O39" s="37" t="str">
        <f>IF(I39="ohne Ergebnis","0",männlich_Ausw.!N44)</f>
        <v/>
      </c>
      <c r="P39" s="12" t="str">
        <f>IF(J39="0","/",männlich_Ausw.!E44)</f>
        <v/>
      </c>
      <c r="Q39" s="13" t="str">
        <f>IF(K39="0","/",männlich_Ausw.!G44)</f>
        <v/>
      </c>
      <c r="R39" s="13" t="str">
        <f>IF(L39="0","/",männlich_Ausw.!I44)</f>
        <v/>
      </c>
      <c r="S39" s="12" t="str">
        <f>IF(M39="0","/",männlich_Ausw.!K44)</f>
        <v/>
      </c>
      <c r="T39" s="14" t="str">
        <f>IF(N39="0","/",männlich_Ausw.!M44)</f>
        <v/>
      </c>
      <c r="U39" s="37" t="str">
        <f>IF(O39="0","/",männlich_Ausw.!O44)</f>
        <v/>
      </c>
      <c r="V39" s="14" t="str">
        <f>männlich_Ausw.!P44</f>
        <v/>
      </c>
      <c r="X39" s="3">
        <f>IF(männlich_Ausw.!P44="",0,IF(männlich_Ausw.!P44&gt;=männlich_Ausw.!$Q$3,10,0))</f>
        <v>0</v>
      </c>
      <c r="Y39" s="3">
        <f>IF(männlich_Datenerf.!E48="",0,IF(männlich_Datenerf.!E48&gt;=5.7,1,0))</f>
        <v>0</v>
      </c>
      <c r="Z39" s="3">
        <f>IF(männlich_Datenerf.!G48="",0,IF(männlich_Datenerf.!G48&lt;=18,1,0))</f>
        <v>0</v>
      </c>
      <c r="AA39" s="3">
        <f>IF(männlich_Datenerf.!I48="",0,IF(männlich_Datenerf.!I48&gt;=1323,1,0))</f>
        <v>0</v>
      </c>
      <c r="AB39" s="3">
        <f t="shared" si="3"/>
        <v>0</v>
      </c>
      <c r="AC39" t="str">
        <f t="shared" si="1"/>
        <v/>
      </c>
    </row>
    <row r="40" spans="1:29" x14ac:dyDescent="0.2">
      <c r="A40">
        <f t="shared" si="2"/>
        <v>39</v>
      </c>
      <c r="B40" s="23" t="str">
        <f>IF(männlich_Datenerf.!B49="","",männlich_Datenerf.!B49)</f>
        <v/>
      </c>
      <c r="C40" s="23" t="str">
        <f>IF(männlich_Datenerf.!C49="","",männlich_Datenerf.!C49)</f>
        <v/>
      </c>
      <c r="D40" s="12" t="str">
        <f>IF(B40="","",IF(OR(männlich_Datenerf.!D49="",männlich_Datenerf.!D49=0),"ohne Ergebnis",männlich_Datenerf.!D49))</f>
        <v/>
      </c>
      <c r="E40" s="12" t="str">
        <f>IF(B40="","",IF(OR(männlich_Datenerf.!E49="",männlich_Datenerf.!E49=0),"ohne Ergebnis",männlich_Datenerf.!E49))</f>
        <v/>
      </c>
      <c r="F40" s="13" t="str">
        <f>IF(B40="","",IF(OR(männlich_Datenerf.!F49="",männlich_Datenerf.!F49=0),"ohne Ergebnis",männlich_Datenerf.!F49))</f>
        <v/>
      </c>
      <c r="G40" s="12" t="str">
        <f>IF(B40="","",IF(OR(männlich_Datenerf.!G49="",männlich_Datenerf.!G49=0),"ohne Ergebnis",männlich_Datenerf.!G49))</f>
        <v/>
      </c>
      <c r="H40" s="14" t="str">
        <f>IF(B40="","",IF(OR(männlich_Datenerf.!H49="",männlich_Datenerf.!H49=0),"ohne Ergebnis",männlich_Datenerf.!H49))</f>
        <v/>
      </c>
      <c r="I40" s="37" t="str">
        <f>IF(B40="","",IF(OR(männlich_Datenerf.!I49="",männlich_Datenerf.!I49=0),"ohne Ergebnis",männlich_Datenerf.!I49))</f>
        <v/>
      </c>
      <c r="J40" s="14" t="str">
        <f>IF(D40="ohne Ergebnis","0",männlich_Ausw.!D45)</f>
        <v/>
      </c>
      <c r="K40" s="14" t="str">
        <f>IF(E40="ohne Ergebnis","0",männlich_Ausw.!F45)</f>
        <v/>
      </c>
      <c r="L40" s="14" t="str">
        <f>IF(F40="ohne Ergebnis","0",männlich_Ausw.!H45)</f>
        <v/>
      </c>
      <c r="M40" s="14" t="str">
        <f>IF(G40="ohne Ergebnis","0",männlich_Ausw.!J45)</f>
        <v/>
      </c>
      <c r="N40" s="14" t="str">
        <f>IF(H40="ohne Ergebnis","0",männlich_Ausw.!L45)</f>
        <v/>
      </c>
      <c r="O40" s="37" t="str">
        <f>IF(I40="ohne Ergebnis","0",männlich_Ausw.!N45)</f>
        <v/>
      </c>
      <c r="P40" s="12" t="str">
        <f>IF(J40="0","/",männlich_Ausw.!E45)</f>
        <v/>
      </c>
      <c r="Q40" s="13" t="str">
        <f>IF(K40="0","/",männlich_Ausw.!G45)</f>
        <v/>
      </c>
      <c r="R40" s="13" t="str">
        <f>IF(L40="0","/",männlich_Ausw.!I45)</f>
        <v/>
      </c>
      <c r="S40" s="12" t="str">
        <f>IF(M40="0","/",männlich_Ausw.!K45)</f>
        <v/>
      </c>
      <c r="T40" s="14" t="str">
        <f>IF(N40="0","/",männlich_Ausw.!M45)</f>
        <v/>
      </c>
      <c r="U40" s="37" t="str">
        <f>IF(O40="0","/",männlich_Ausw.!O45)</f>
        <v/>
      </c>
      <c r="V40" s="14" t="str">
        <f>männlich_Ausw.!P45</f>
        <v/>
      </c>
      <c r="X40" s="3">
        <f>IF(männlich_Ausw.!P45="",0,IF(männlich_Ausw.!P45&gt;=männlich_Ausw.!$Q$3,10,0))</f>
        <v>0</v>
      </c>
      <c r="Y40" s="3">
        <f>IF(männlich_Datenerf.!E49="",0,IF(männlich_Datenerf.!E49&gt;=5.7,1,0))</f>
        <v>0</v>
      </c>
      <c r="Z40" s="3">
        <f>IF(männlich_Datenerf.!G49="",0,IF(männlich_Datenerf.!G49&lt;=18,1,0))</f>
        <v>0</v>
      </c>
      <c r="AA40" s="3">
        <f>IF(männlich_Datenerf.!I49="",0,IF(männlich_Datenerf.!I49&gt;=1323,1,0))</f>
        <v>0</v>
      </c>
      <c r="AB40" s="3">
        <f t="shared" si="3"/>
        <v>0</v>
      </c>
      <c r="AC40" t="str">
        <f t="shared" si="1"/>
        <v/>
      </c>
    </row>
    <row r="41" spans="1:29" ht="13.5" thickBot="1" x14ac:dyDescent="0.25">
      <c r="A41">
        <f t="shared" si="2"/>
        <v>40</v>
      </c>
      <c r="B41" s="43" t="str">
        <f>IF(männlich_Datenerf.!B50="","",männlich_Datenerf.!B50)</f>
        <v/>
      </c>
      <c r="C41" s="43" t="str">
        <f>IF(männlich_Datenerf.!C50="","",männlich_Datenerf.!C50)</f>
        <v/>
      </c>
      <c r="D41" s="15" t="str">
        <f>IF(B41="","",IF(OR(männlich_Datenerf.!D50="",männlich_Datenerf.!D50=0),"ohne Ergebnis",männlich_Datenerf.!D50))</f>
        <v/>
      </c>
      <c r="E41" s="15" t="str">
        <f>IF(B41="","",IF(OR(männlich_Datenerf.!E50="",männlich_Datenerf.!E50=0),"ohne Ergebnis",männlich_Datenerf.!E50))</f>
        <v/>
      </c>
      <c r="F41" s="16" t="str">
        <f>IF(B41="","",IF(OR(männlich_Datenerf.!F50="",männlich_Datenerf.!F50=0),"ohne Ergebnis",männlich_Datenerf.!F50))</f>
        <v/>
      </c>
      <c r="G41" s="15" t="str">
        <f>IF(B41="","",IF(OR(männlich_Datenerf.!G50="",männlich_Datenerf.!G50=0),"ohne Ergebnis",männlich_Datenerf.!G50))</f>
        <v/>
      </c>
      <c r="H41" s="17" t="str">
        <f>IF(B41="","",IF(OR(männlich_Datenerf.!H50="",männlich_Datenerf.!H50=0),"ohne Ergebnis",männlich_Datenerf.!H50))</f>
        <v/>
      </c>
      <c r="I41" s="38" t="str">
        <f>IF(B41="","",IF(OR(männlich_Datenerf.!I50="",männlich_Datenerf.!I50=0),"ohne Ergebnis",männlich_Datenerf.!I50))</f>
        <v/>
      </c>
      <c r="J41" s="17" t="str">
        <f>IF(D41="ohne Ergebnis","0",männlich_Ausw.!D46)</f>
        <v/>
      </c>
      <c r="K41" s="17" t="str">
        <f>IF(E41="ohne Ergebnis","0",männlich_Ausw.!F46)</f>
        <v/>
      </c>
      <c r="L41" s="17" t="str">
        <f>IF(F41="ohne Ergebnis","0",männlich_Ausw.!H46)</f>
        <v/>
      </c>
      <c r="M41" s="17" t="str">
        <f>IF(G41="ohne Ergebnis","0",männlich_Ausw.!J46)</f>
        <v/>
      </c>
      <c r="N41" s="17" t="str">
        <f>IF(H41="ohne Ergebnis","0",männlich_Ausw.!L46)</f>
        <v/>
      </c>
      <c r="O41" s="38" t="str">
        <f>IF(I41="ohne Ergebnis","0",männlich_Ausw.!N46)</f>
        <v/>
      </c>
      <c r="P41" s="15" t="str">
        <f>IF(J41="0","/",männlich_Ausw.!E46)</f>
        <v/>
      </c>
      <c r="Q41" s="16" t="str">
        <f>IF(K41="0","/",männlich_Ausw.!G46)</f>
        <v/>
      </c>
      <c r="R41" s="16" t="str">
        <f>IF(L41="0","/",männlich_Ausw.!I46)</f>
        <v/>
      </c>
      <c r="S41" s="15" t="str">
        <f>IF(M41="0","/",männlich_Ausw.!K46)</f>
        <v/>
      </c>
      <c r="T41" s="17" t="str">
        <f>IF(N41="0","/",männlich_Ausw.!M46)</f>
        <v/>
      </c>
      <c r="U41" s="38" t="str">
        <f>IF(O41="0","/",männlich_Ausw.!O46)</f>
        <v/>
      </c>
      <c r="V41" s="17" t="str">
        <f>männlich_Ausw.!P46</f>
        <v/>
      </c>
      <c r="X41" s="3">
        <f>IF(männlich_Ausw.!P46="",0,IF(männlich_Ausw.!P46&gt;=männlich_Ausw.!$Q$3,10,0))</f>
        <v>0</v>
      </c>
      <c r="Y41" s="3">
        <f>IF(männlich_Datenerf.!E50="",0,IF(männlich_Datenerf.!E50&gt;=5.7,1,0))</f>
        <v>0</v>
      </c>
      <c r="Z41" s="3">
        <f>IF(männlich_Datenerf.!G50="",0,IF(männlich_Datenerf.!G50&lt;=18,1,0))</f>
        <v>0</v>
      </c>
      <c r="AA41" s="3">
        <f>IF(männlich_Datenerf.!I50="",0,IF(männlich_Datenerf.!I50&gt;=1323,1,0))</f>
        <v>0</v>
      </c>
      <c r="AB41" s="3">
        <f t="shared" si="3"/>
        <v>0</v>
      </c>
      <c r="AC41" t="str">
        <f t="shared" si="1"/>
        <v/>
      </c>
    </row>
    <row r="42" spans="1:29" x14ac:dyDescent="0.2">
      <c r="A42">
        <f t="shared" si="2"/>
        <v>41</v>
      </c>
      <c r="B42" s="44" t="str">
        <f>IF(männlich_Datenerf.!B51="","",männlich_Datenerf.!B51)</f>
        <v/>
      </c>
      <c r="C42" s="44" t="str">
        <f>IF(männlich_Datenerf.!C51="","",männlich_Datenerf.!C51)</f>
        <v/>
      </c>
      <c r="D42" s="18" t="str">
        <f>IF(B42="","",IF(OR(männlich_Datenerf.!D51="",männlich_Datenerf.!D51=0),"ohne Ergebnis",männlich_Datenerf.!D51))</f>
        <v/>
      </c>
      <c r="E42" s="18" t="str">
        <f>IF(B42="","",IF(OR(männlich_Datenerf.!E51="",männlich_Datenerf.!E51=0),"ohne Ergebnis",männlich_Datenerf.!E51))</f>
        <v/>
      </c>
      <c r="F42" s="19" t="str">
        <f>IF(B42="","",IF(OR(männlich_Datenerf.!F51="",männlich_Datenerf.!F51=0),"ohne Ergebnis",männlich_Datenerf.!F51))</f>
        <v/>
      </c>
      <c r="G42" s="18" t="str">
        <f>IF(B42="","",IF(OR(männlich_Datenerf.!G51="",männlich_Datenerf.!G51=0),"ohne Ergebnis",männlich_Datenerf.!G51))</f>
        <v/>
      </c>
      <c r="H42" s="20" t="str">
        <f>IF(B42="","",IF(OR(männlich_Datenerf.!H51="",männlich_Datenerf.!H51=0),"ohne Ergebnis",männlich_Datenerf.!H51))</f>
        <v/>
      </c>
      <c r="I42" s="39" t="str">
        <f>IF(B42="","",IF(OR(männlich_Datenerf.!I51="",männlich_Datenerf.!I51=0),"ohne Ergebnis",männlich_Datenerf.!I51))</f>
        <v/>
      </c>
      <c r="J42" s="20" t="str">
        <f>IF(D42="ohne Ergebnis","0",männlich_Ausw.!D47)</f>
        <v/>
      </c>
      <c r="K42" s="20" t="str">
        <f>IF(E42="ohne Ergebnis","0",männlich_Ausw.!F47)</f>
        <v/>
      </c>
      <c r="L42" s="20" t="str">
        <f>IF(F42="ohne Ergebnis","0",männlich_Ausw.!H47)</f>
        <v/>
      </c>
      <c r="M42" s="20" t="str">
        <f>IF(G42="ohne Ergebnis","0",männlich_Ausw.!J47)</f>
        <v/>
      </c>
      <c r="N42" s="20" t="str">
        <f>IF(H42="ohne Ergebnis","0",männlich_Ausw.!L47)</f>
        <v/>
      </c>
      <c r="O42" s="39" t="str">
        <f>IF(I42="ohne Ergebnis","0",männlich_Ausw.!N47)</f>
        <v/>
      </c>
      <c r="P42" s="18" t="str">
        <f>IF(J42="0","/",männlich_Ausw.!E47)</f>
        <v/>
      </c>
      <c r="Q42" s="19" t="str">
        <f>IF(K42="0","/",männlich_Ausw.!G47)</f>
        <v/>
      </c>
      <c r="R42" s="19" t="str">
        <f>IF(L42="0","/",männlich_Ausw.!I47)</f>
        <v/>
      </c>
      <c r="S42" s="18" t="str">
        <f>IF(M42="0","/",männlich_Ausw.!K47)</f>
        <v/>
      </c>
      <c r="T42" s="20" t="str">
        <f>IF(N42="0","/",männlich_Ausw.!M47)</f>
        <v/>
      </c>
      <c r="U42" s="39" t="str">
        <f>IF(O42="0","/",männlich_Ausw.!O47)</f>
        <v/>
      </c>
      <c r="V42" s="20" t="str">
        <f>männlich_Ausw.!P47</f>
        <v/>
      </c>
      <c r="X42" s="3">
        <f>IF(männlich_Ausw.!P47="",0,IF(männlich_Ausw.!P47&gt;=männlich_Ausw.!$Q$3,10,0))</f>
        <v>0</v>
      </c>
      <c r="Y42" s="3">
        <f>IF(männlich_Datenerf.!E51="",0,IF(männlich_Datenerf.!E51&gt;=5.7,1,0))</f>
        <v>0</v>
      </c>
      <c r="Z42" s="3">
        <f>IF(männlich_Datenerf.!G51="",0,IF(männlich_Datenerf.!G51&lt;=18,1,0))</f>
        <v>0</v>
      </c>
      <c r="AA42" s="3">
        <f>IF(männlich_Datenerf.!I51="",0,IF(männlich_Datenerf.!I51&gt;=1323,1,0))</f>
        <v>0</v>
      </c>
      <c r="AB42" s="3">
        <f t="shared" si="3"/>
        <v>0</v>
      </c>
      <c r="AC42" t="str">
        <f t="shared" si="1"/>
        <v/>
      </c>
    </row>
    <row r="43" spans="1:29" x14ac:dyDescent="0.2">
      <c r="A43">
        <f t="shared" si="2"/>
        <v>42</v>
      </c>
      <c r="B43" s="23" t="str">
        <f>IF(männlich_Datenerf.!B52="","",männlich_Datenerf.!B52)</f>
        <v/>
      </c>
      <c r="C43" s="23" t="str">
        <f>IF(männlich_Datenerf.!C52="","",männlich_Datenerf.!C52)</f>
        <v/>
      </c>
      <c r="D43" s="12" t="str">
        <f>IF(B43="","",IF(OR(männlich_Datenerf.!D52="",männlich_Datenerf.!D52=0),"ohne Ergebnis",männlich_Datenerf.!D52))</f>
        <v/>
      </c>
      <c r="E43" s="12" t="str">
        <f>IF(B43="","",IF(OR(männlich_Datenerf.!E52="",männlich_Datenerf.!E52=0),"ohne Ergebnis",männlich_Datenerf.!E52))</f>
        <v/>
      </c>
      <c r="F43" s="13" t="str">
        <f>IF(B43="","",IF(OR(männlich_Datenerf.!F52="",männlich_Datenerf.!F52=0),"ohne Ergebnis",männlich_Datenerf.!F52))</f>
        <v/>
      </c>
      <c r="G43" s="12" t="str">
        <f>IF(B43="","",IF(OR(männlich_Datenerf.!G52="",männlich_Datenerf.!G52=0),"ohne Ergebnis",männlich_Datenerf.!G52))</f>
        <v/>
      </c>
      <c r="H43" s="14" t="str">
        <f>IF(B43="","",IF(OR(männlich_Datenerf.!H52="",männlich_Datenerf.!H52=0),"ohne Ergebnis",männlich_Datenerf.!H52))</f>
        <v/>
      </c>
      <c r="I43" s="37" t="str">
        <f>IF(B43="","",IF(OR(männlich_Datenerf.!I52="",männlich_Datenerf.!I52=0),"ohne Ergebnis",männlich_Datenerf.!I52))</f>
        <v/>
      </c>
      <c r="J43" s="14" t="str">
        <f>IF(D43="ohne Ergebnis","0",männlich_Ausw.!D48)</f>
        <v/>
      </c>
      <c r="K43" s="14" t="str">
        <f>IF(E43="ohne Ergebnis","0",männlich_Ausw.!F48)</f>
        <v/>
      </c>
      <c r="L43" s="14" t="str">
        <f>IF(F43="ohne Ergebnis","0",männlich_Ausw.!H48)</f>
        <v/>
      </c>
      <c r="M43" s="14" t="str">
        <f>IF(G43="ohne Ergebnis","0",männlich_Ausw.!J48)</f>
        <v/>
      </c>
      <c r="N43" s="14" t="str">
        <f>IF(H43="ohne Ergebnis","0",männlich_Ausw.!L48)</f>
        <v/>
      </c>
      <c r="O43" s="37" t="str">
        <f>IF(I43="ohne Ergebnis","0",männlich_Ausw.!N48)</f>
        <v/>
      </c>
      <c r="P43" s="12" t="str">
        <f>IF(J43="0","/",männlich_Ausw.!E48)</f>
        <v/>
      </c>
      <c r="Q43" s="13" t="str">
        <f>IF(K43="0","/",männlich_Ausw.!G48)</f>
        <v/>
      </c>
      <c r="R43" s="13" t="str">
        <f>IF(L43="0","/",männlich_Ausw.!I48)</f>
        <v/>
      </c>
      <c r="S43" s="12" t="str">
        <f>IF(M43="0","/",männlich_Ausw.!K48)</f>
        <v/>
      </c>
      <c r="T43" s="14" t="str">
        <f>IF(N43="0","/",männlich_Ausw.!M48)</f>
        <v/>
      </c>
      <c r="U43" s="37" t="str">
        <f>IF(O43="0","/",männlich_Ausw.!O48)</f>
        <v/>
      </c>
      <c r="V43" s="14" t="str">
        <f>männlich_Ausw.!P48</f>
        <v/>
      </c>
      <c r="X43" s="3">
        <f>IF(männlich_Ausw.!P48="",0,IF(männlich_Ausw.!P48&gt;=männlich_Ausw.!$Q$3,10,0))</f>
        <v>0</v>
      </c>
      <c r="Y43" s="3">
        <f>IF(männlich_Datenerf.!E52="",0,IF(männlich_Datenerf.!E52&gt;=5.7,1,0))</f>
        <v>0</v>
      </c>
      <c r="Z43" s="3">
        <f>IF(männlich_Datenerf.!G52="",0,IF(männlich_Datenerf.!G52&lt;=18,1,0))</f>
        <v>0</v>
      </c>
      <c r="AA43" s="3">
        <f>IF(männlich_Datenerf.!I52="",0,IF(männlich_Datenerf.!I52&gt;=1323,1,0))</f>
        <v>0</v>
      </c>
      <c r="AB43" s="3">
        <f t="shared" si="3"/>
        <v>0</v>
      </c>
      <c r="AC43" t="str">
        <f t="shared" si="1"/>
        <v/>
      </c>
    </row>
    <row r="44" spans="1:29" x14ac:dyDescent="0.2">
      <c r="A44">
        <f t="shared" si="2"/>
        <v>43</v>
      </c>
      <c r="B44" s="23" t="str">
        <f>IF(männlich_Datenerf.!B53="","",männlich_Datenerf.!B53)</f>
        <v/>
      </c>
      <c r="C44" s="23" t="str">
        <f>IF(männlich_Datenerf.!C53="","",männlich_Datenerf.!C53)</f>
        <v/>
      </c>
      <c r="D44" s="12" t="str">
        <f>IF(B44="","",IF(OR(männlich_Datenerf.!D53="",männlich_Datenerf.!D53=0),"ohne Ergebnis",männlich_Datenerf.!D53))</f>
        <v/>
      </c>
      <c r="E44" s="12" t="str">
        <f>IF(B44="","",IF(OR(männlich_Datenerf.!E53="",männlich_Datenerf.!E53=0),"ohne Ergebnis",männlich_Datenerf.!E53))</f>
        <v/>
      </c>
      <c r="F44" s="13" t="str">
        <f>IF(B44="","",IF(OR(männlich_Datenerf.!F53="",männlich_Datenerf.!F53=0),"ohne Ergebnis",männlich_Datenerf.!F53))</f>
        <v/>
      </c>
      <c r="G44" s="12" t="str">
        <f>IF(B44="","",IF(OR(männlich_Datenerf.!G53="",männlich_Datenerf.!G53=0),"ohne Ergebnis",männlich_Datenerf.!G53))</f>
        <v/>
      </c>
      <c r="H44" s="14" t="str">
        <f>IF(B44="","",IF(OR(männlich_Datenerf.!H53="",männlich_Datenerf.!H53=0),"ohne Ergebnis",männlich_Datenerf.!H53))</f>
        <v/>
      </c>
      <c r="I44" s="37" t="str">
        <f>IF(B44="","",IF(OR(männlich_Datenerf.!I53="",männlich_Datenerf.!I53=0),"ohne Ergebnis",männlich_Datenerf.!I53))</f>
        <v/>
      </c>
      <c r="J44" s="14" t="str">
        <f>IF(D44="ohne Ergebnis","0",männlich_Ausw.!D49)</f>
        <v/>
      </c>
      <c r="K44" s="14" t="str">
        <f>IF(E44="ohne Ergebnis","0",männlich_Ausw.!F49)</f>
        <v/>
      </c>
      <c r="L44" s="14" t="str">
        <f>IF(F44="ohne Ergebnis","0",männlich_Ausw.!H49)</f>
        <v/>
      </c>
      <c r="M44" s="14" t="str">
        <f>IF(G44="ohne Ergebnis","0",männlich_Ausw.!J49)</f>
        <v/>
      </c>
      <c r="N44" s="14" t="str">
        <f>IF(H44="ohne Ergebnis","0",männlich_Ausw.!L49)</f>
        <v/>
      </c>
      <c r="O44" s="37" t="str">
        <f>IF(I44="ohne Ergebnis","0",männlich_Ausw.!N49)</f>
        <v/>
      </c>
      <c r="P44" s="12" t="str">
        <f>IF(J44="0","/",männlich_Ausw.!E49)</f>
        <v/>
      </c>
      <c r="Q44" s="13" t="str">
        <f>IF(K44="0","/",männlich_Ausw.!G49)</f>
        <v/>
      </c>
      <c r="R44" s="13" t="str">
        <f>IF(L44="0","/",männlich_Ausw.!I49)</f>
        <v/>
      </c>
      <c r="S44" s="12" t="str">
        <f>IF(M44="0","/",männlich_Ausw.!K49)</f>
        <v/>
      </c>
      <c r="T44" s="14" t="str">
        <f>IF(N44="0","/",männlich_Ausw.!M49)</f>
        <v/>
      </c>
      <c r="U44" s="37" t="str">
        <f>IF(O44="0","/",männlich_Ausw.!O49)</f>
        <v/>
      </c>
      <c r="V44" s="14" t="str">
        <f>männlich_Ausw.!P49</f>
        <v/>
      </c>
      <c r="X44" s="3">
        <f>IF(männlich_Ausw.!P49="",0,IF(männlich_Ausw.!P49&gt;=männlich_Ausw.!$Q$3,10,0))</f>
        <v>0</v>
      </c>
      <c r="Y44" s="3">
        <f>IF(männlich_Datenerf.!E53="",0,IF(männlich_Datenerf.!E53&gt;=5.7,1,0))</f>
        <v>0</v>
      </c>
      <c r="Z44" s="3">
        <f>IF(männlich_Datenerf.!G53="",0,IF(männlich_Datenerf.!G53&lt;=18,1,0))</f>
        <v>0</v>
      </c>
      <c r="AA44" s="3">
        <f>IF(männlich_Datenerf.!I53="",0,IF(männlich_Datenerf.!I53&gt;=1323,1,0))</f>
        <v>0</v>
      </c>
      <c r="AB44" s="3">
        <f t="shared" si="3"/>
        <v>0</v>
      </c>
      <c r="AC44" t="str">
        <f t="shared" si="1"/>
        <v/>
      </c>
    </row>
    <row r="45" spans="1:29" x14ac:dyDescent="0.2">
      <c r="A45">
        <f t="shared" si="2"/>
        <v>44</v>
      </c>
      <c r="B45" s="23" t="str">
        <f>IF(männlich_Datenerf.!B54="","",männlich_Datenerf.!B54)</f>
        <v/>
      </c>
      <c r="C45" s="23" t="str">
        <f>IF(männlich_Datenerf.!C54="","",männlich_Datenerf.!C54)</f>
        <v/>
      </c>
      <c r="D45" s="12" t="str">
        <f>IF(B45="","",IF(OR(männlich_Datenerf.!D54="",männlich_Datenerf.!D54=0),"ohne Ergebnis",männlich_Datenerf.!D54))</f>
        <v/>
      </c>
      <c r="E45" s="12" t="str">
        <f>IF(B45="","",IF(OR(männlich_Datenerf.!E54="",männlich_Datenerf.!E54=0),"ohne Ergebnis",männlich_Datenerf.!E54))</f>
        <v/>
      </c>
      <c r="F45" s="13" t="str">
        <f>IF(B45="","",IF(OR(männlich_Datenerf.!F54="",männlich_Datenerf.!F54=0),"ohne Ergebnis",männlich_Datenerf.!F54))</f>
        <v/>
      </c>
      <c r="G45" s="12" t="str">
        <f>IF(B45="","",IF(OR(männlich_Datenerf.!G54="",männlich_Datenerf.!G54=0),"ohne Ergebnis",männlich_Datenerf.!G54))</f>
        <v/>
      </c>
      <c r="H45" s="14" t="str">
        <f>IF(B45="","",IF(OR(männlich_Datenerf.!H54="",männlich_Datenerf.!H54=0),"ohne Ergebnis",männlich_Datenerf.!H54))</f>
        <v/>
      </c>
      <c r="I45" s="37" t="str">
        <f>IF(B45="","",IF(OR(männlich_Datenerf.!I54="",männlich_Datenerf.!I54=0),"ohne Ergebnis",männlich_Datenerf.!I54))</f>
        <v/>
      </c>
      <c r="J45" s="14" t="str">
        <f>IF(D45="ohne Ergebnis","0",männlich_Ausw.!D50)</f>
        <v/>
      </c>
      <c r="K45" s="14" t="str">
        <f>IF(E45="ohne Ergebnis","0",männlich_Ausw.!F50)</f>
        <v/>
      </c>
      <c r="L45" s="14" t="str">
        <f>IF(F45="ohne Ergebnis","0",männlich_Ausw.!H50)</f>
        <v/>
      </c>
      <c r="M45" s="14" t="str">
        <f>IF(G45="ohne Ergebnis","0",männlich_Ausw.!J50)</f>
        <v/>
      </c>
      <c r="N45" s="14" t="str">
        <f>IF(H45="ohne Ergebnis","0",männlich_Ausw.!L50)</f>
        <v/>
      </c>
      <c r="O45" s="37" t="str">
        <f>IF(I45="ohne Ergebnis","0",männlich_Ausw.!N50)</f>
        <v/>
      </c>
      <c r="P45" s="12" t="str">
        <f>IF(J45="0","/",männlich_Ausw.!E50)</f>
        <v/>
      </c>
      <c r="Q45" s="13" t="str">
        <f>IF(K45="0","/",männlich_Ausw.!G50)</f>
        <v/>
      </c>
      <c r="R45" s="13" t="str">
        <f>IF(L45="0","/",männlich_Ausw.!I50)</f>
        <v/>
      </c>
      <c r="S45" s="12" t="str">
        <f>IF(M45="0","/",männlich_Ausw.!K50)</f>
        <v/>
      </c>
      <c r="T45" s="14" t="str">
        <f>IF(N45="0","/",männlich_Ausw.!M50)</f>
        <v/>
      </c>
      <c r="U45" s="37" t="str">
        <f>IF(O45="0","/",männlich_Ausw.!O50)</f>
        <v/>
      </c>
      <c r="V45" s="14" t="str">
        <f>männlich_Ausw.!P50</f>
        <v/>
      </c>
      <c r="X45" s="3">
        <f>IF(männlich_Ausw.!P50="",0,IF(männlich_Ausw.!P50&gt;=männlich_Ausw.!$Q$3,10,0))</f>
        <v>0</v>
      </c>
      <c r="Y45" s="3">
        <f>IF(männlich_Datenerf.!E54="",0,IF(männlich_Datenerf.!E54&gt;=5.7,1,0))</f>
        <v>0</v>
      </c>
      <c r="Z45" s="3">
        <f>IF(männlich_Datenerf.!G54="",0,IF(männlich_Datenerf.!G54&lt;=18,1,0))</f>
        <v>0</v>
      </c>
      <c r="AA45" s="3">
        <f>IF(männlich_Datenerf.!I54="",0,IF(männlich_Datenerf.!I54&gt;=1323,1,0))</f>
        <v>0</v>
      </c>
      <c r="AB45" s="3">
        <f t="shared" si="3"/>
        <v>0</v>
      </c>
      <c r="AC45" t="str">
        <f t="shared" si="1"/>
        <v/>
      </c>
    </row>
    <row r="46" spans="1:29" ht="13.5" thickBot="1" x14ac:dyDescent="0.25">
      <c r="A46">
        <f t="shared" si="2"/>
        <v>45</v>
      </c>
      <c r="B46" s="43" t="str">
        <f>IF(männlich_Datenerf.!B55="","",männlich_Datenerf.!B55)</f>
        <v/>
      </c>
      <c r="C46" s="43" t="str">
        <f>IF(männlich_Datenerf.!C55="","",männlich_Datenerf.!C55)</f>
        <v/>
      </c>
      <c r="D46" s="15" t="str">
        <f>IF(B46="","",IF(OR(männlich_Datenerf.!D55="",männlich_Datenerf.!D55=0),"ohne Ergebnis",männlich_Datenerf.!D55))</f>
        <v/>
      </c>
      <c r="E46" s="15" t="str">
        <f>IF(B46="","",IF(OR(männlich_Datenerf.!E55="",männlich_Datenerf.!E55=0),"ohne Ergebnis",männlich_Datenerf.!E55))</f>
        <v/>
      </c>
      <c r="F46" s="16" t="str">
        <f>IF(B46="","",IF(OR(männlich_Datenerf.!F55="",männlich_Datenerf.!F55=0),"ohne Ergebnis",männlich_Datenerf.!F55))</f>
        <v/>
      </c>
      <c r="G46" s="15" t="str">
        <f>IF(B46="","",IF(OR(männlich_Datenerf.!G55="",männlich_Datenerf.!G55=0),"ohne Ergebnis",männlich_Datenerf.!G55))</f>
        <v/>
      </c>
      <c r="H46" s="17" t="str">
        <f>IF(B46="","",IF(OR(männlich_Datenerf.!H55="",männlich_Datenerf.!H55=0),"ohne Ergebnis",männlich_Datenerf.!H55))</f>
        <v/>
      </c>
      <c r="I46" s="38" t="str">
        <f>IF(B46="","",IF(OR(männlich_Datenerf.!I55="",männlich_Datenerf.!I55=0),"ohne Ergebnis",männlich_Datenerf.!I55))</f>
        <v/>
      </c>
      <c r="J46" s="17" t="str">
        <f>IF(D46="ohne Ergebnis","0",männlich_Ausw.!D51)</f>
        <v/>
      </c>
      <c r="K46" s="17" t="str">
        <f>IF(E46="ohne Ergebnis","0",männlich_Ausw.!F51)</f>
        <v/>
      </c>
      <c r="L46" s="17" t="str">
        <f>IF(F46="ohne Ergebnis","0",männlich_Ausw.!H51)</f>
        <v/>
      </c>
      <c r="M46" s="17" t="str">
        <f>IF(G46="ohne Ergebnis","0",männlich_Ausw.!J51)</f>
        <v/>
      </c>
      <c r="N46" s="17" t="str">
        <f>IF(H46="ohne Ergebnis","0",männlich_Ausw.!L51)</f>
        <v/>
      </c>
      <c r="O46" s="38" t="str">
        <f>IF(I46="ohne Ergebnis","0",männlich_Ausw.!N51)</f>
        <v/>
      </c>
      <c r="P46" s="15" t="str">
        <f>IF(J46="0","/",männlich_Ausw.!E51)</f>
        <v/>
      </c>
      <c r="Q46" s="16" t="str">
        <f>IF(K46="0","/",männlich_Ausw.!G51)</f>
        <v/>
      </c>
      <c r="R46" s="16" t="str">
        <f>IF(L46="0","/",männlich_Ausw.!I51)</f>
        <v/>
      </c>
      <c r="S46" s="15" t="str">
        <f>IF(M46="0","/",männlich_Ausw.!K51)</f>
        <v/>
      </c>
      <c r="T46" s="17" t="str">
        <f>IF(N46="0","/",männlich_Ausw.!M51)</f>
        <v/>
      </c>
      <c r="U46" s="38" t="str">
        <f>IF(O46="0","/",männlich_Ausw.!O51)</f>
        <v/>
      </c>
      <c r="V46" s="17" t="str">
        <f>männlich_Ausw.!P51</f>
        <v/>
      </c>
      <c r="X46" s="3">
        <f>IF(männlich_Ausw.!P51="",0,IF(männlich_Ausw.!P51&gt;=männlich_Ausw.!$Q$3,10,0))</f>
        <v>0</v>
      </c>
      <c r="Y46" s="3">
        <f>IF(männlich_Datenerf.!E55="",0,IF(männlich_Datenerf.!E55&gt;=5.7,1,0))</f>
        <v>0</v>
      </c>
      <c r="Z46" s="3">
        <f>IF(männlich_Datenerf.!G55="",0,IF(männlich_Datenerf.!G55&lt;=18,1,0))</f>
        <v>0</v>
      </c>
      <c r="AA46" s="3">
        <f>IF(männlich_Datenerf.!I55="",0,IF(männlich_Datenerf.!I55&gt;=1323,1,0))</f>
        <v>0</v>
      </c>
      <c r="AB46" s="3">
        <f t="shared" si="3"/>
        <v>0</v>
      </c>
      <c r="AC46" t="str">
        <f t="shared" si="1"/>
        <v/>
      </c>
    </row>
    <row r="47" spans="1:29" x14ac:dyDescent="0.2">
      <c r="A47">
        <f t="shared" si="2"/>
        <v>46</v>
      </c>
      <c r="B47" s="44" t="str">
        <f>IF(männlich_Datenerf.!B56="","",männlich_Datenerf.!B56)</f>
        <v/>
      </c>
      <c r="C47" s="44" t="str">
        <f>IF(männlich_Datenerf.!C56="","",männlich_Datenerf.!C56)</f>
        <v/>
      </c>
      <c r="D47" s="18" t="str">
        <f>IF(B47="","",IF(OR(männlich_Datenerf.!D56="",männlich_Datenerf.!D56=0),"ohne Ergebnis",männlich_Datenerf.!D56))</f>
        <v/>
      </c>
      <c r="E47" s="18" t="str">
        <f>IF(B47="","",IF(OR(männlich_Datenerf.!E56="",männlich_Datenerf.!E56=0),"ohne Ergebnis",männlich_Datenerf.!E56))</f>
        <v/>
      </c>
      <c r="F47" s="19" t="str">
        <f>IF(B47="","",IF(OR(männlich_Datenerf.!F56="",männlich_Datenerf.!F56=0),"ohne Ergebnis",männlich_Datenerf.!F56))</f>
        <v/>
      </c>
      <c r="G47" s="18" t="str">
        <f>IF(B47="","",IF(OR(männlich_Datenerf.!G56="",männlich_Datenerf.!G56=0),"ohne Ergebnis",männlich_Datenerf.!G56))</f>
        <v/>
      </c>
      <c r="H47" s="20" t="str">
        <f>IF(B47="","",IF(OR(männlich_Datenerf.!H56="",männlich_Datenerf.!H56=0),"ohne Ergebnis",männlich_Datenerf.!H56))</f>
        <v/>
      </c>
      <c r="I47" s="39" t="str">
        <f>IF(B47="","",IF(OR(männlich_Datenerf.!I56="",männlich_Datenerf.!I56=0),"ohne Ergebnis",männlich_Datenerf.!I56))</f>
        <v/>
      </c>
      <c r="J47" s="20" t="str">
        <f>IF(D47="ohne Ergebnis","0",männlich_Ausw.!D52)</f>
        <v/>
      </c>
      <c r="K47" s="20" t="str">
        <f>IF(E47="ohne Ergebnis","0",männlich_Ausw.!F52)</f>
        <v/>
      </c>
      <c r="L47" s="20" t="str">
        <f>IF(F47="ohne Ergebnis","0",männlich_Ausw.!H52)</f>
        <v/>
      </c>
      <c r="M47" s="20" t="str">
        <f>IF(G47="ohne Ergebnis","0",männlich_Ausw.!J52)</f>
        <v/>
      </c>
      <c r="N47" s="20" t="str">
        <f>IF(H47="ohne Ergebnis","0",männlich_Ausw.!L52)</f>
        <v/>
      </c>
      <c r="O47" s="39" t="str">
        <f>IF(I47="ohne Ergebnis","0",männlich_Ausw.!N52)</f>
        <v/>
      </c>
      <c r="P47" s="18" t="str">
        <f>IF(J47="0","/",männlich_Ausw.!E52)</f>
        <v/>
      </c>
      <c r="Q47" s="19" t="str">
        <f>IF(K47="0","/",männlich_Ausw.!G52)</f>
        <v/>
      </c>
      <c r="R47" s="19" t="str">
        <f>IF(L47="0","/",männlich_Ausw.!I52)</f>
        <v/>
      </c>
      <c r="S47" s="18" t="str">
        <f>IF(M47="0","/",männlich_Ausw.!K52)</f>
        <v/>
      </c>
      <c r="T47" s="20" t="str">
        <f>IF(N47="0","/",männlich_Ausw.!M52)</f>
        <v/>
      </c>
      <c r="U47" s="39" t="str">
        <f>IF(O47="0","/",männlich_Ausw.!O52)</f>
        <v/>
      </c>
      <c r="V47" s="20" t="str">
        <f>männlich_Ausw.!P52</f>
        <v/>
      </c>
      <c r="X47" s="3">
        <f>IF(männlich_Ausw.!P52="",0,IF(männlich_Ausw.!P52&gt;=männlich_Ausw.!$Q$3,10,0))</f>
        <v>0</v>
      </c>
      <c r="Y47" s="3">
        <f>IF(männlich_Datenerf.!E56="",0,IF(männlich_Datenerf.!E56&gt;=5.7,1,0))</f>
        <v>0</v>
      </c>
      <c r="Z47" s="3">
        <f>IF(männlich_Datenerf.!G56="",0,IF(männlich_Datenerf.!G56&lt;=18,1,0))</f>
        <v>0</v>
      </c>
      <c r="AA47" s="3">
        <f>IF(männlich_Datenerf.!I56="",0,IF(männlich_Datenerf.!I56&gt;=1323,1,0))</f>
        <v>0</v>
      </c>
      <c r="AB47" s="3">
        <f t="shared" si="3"/>
        <v>0</v>
      </c>
      <c r="AC47" t="str">
        <f t="shared" si="1"/>
        <v/>
      </c>
    </row>
    <row r="48" spans="1:29" x14ac:dyDescent="0.2">
      <c r="A48">
        <f t="shared" si="2"/>
        <v>47</v>
      </c>
      <c r="B48" s="23" t="str">
        <f>IF(männlich_Datenerf.!B57="","",männlich_Datenerf.!B57)</f>
        <v/>
      </c>
      <c r="C48" s="23" t="str">
        <f>IF(männlich_Datenerf.!C57="","",männlich_Datenerf.!C57)</f>
        <v/>
      </c>
      <c r="D48" s="12" t="str">
        <f>IF(B48="","",IF(OR(männlich_Datenerf.!D57="",männlich_Datenerf.!D57=0),"ohne Ergebnis",männlich_Datenerf.!D57))</f>
        <v/>
      </c>
      <c r="E48" s="12" t="str">
        <f>IF(B48="","",IF(OR(männlich_Datenerf.!E57="",männlich_Datenerf.!E57=0),"ohne Ergebnis",männlich_Datenerf.!E57))</f>
        <v/>
      </c>
      <c r="F48" s="13" t="str">
        <f>IF(B48="","",IF(OR(männlich_Datenerf.!F57="",männlich_Datenerf.!F57=0),"ohne Ergebnis",männlich_Datenerf.!F57))</f>
        <v/>
      </c>
      <c r="G48" s="12" t="str">
        <f>IF(B48="","",IF(OR(männlich_Datenerf.!G57="",männlich_Datenerf.!G57=0),"ohne Ergebnis",männlich_Datenerf.!G57))</f>
        <v/>
      </c>
      <c r="H48" s="14" t="str">
        <f>IF(B48="","",IF(OR(männlich_Datenerf.!H57="",männlich_Datenerf.!H57=0),"ohne Ergebnis",männlich_Datenerf.!H57))</f>
        <v/>
      </c>
      <c r="I48" s="37" t="str">
        <f>IF(B48="","",IF(OR(männlich_Datenerf.!I57="",männlich_Datenerf.!I57=0),"ohne Ergebnis",männlich_Datenerf.!I57))</f>
        <v/>
      </c>
      <c r="J48" s="14" t="str">
        <f>IF(D48="ohne Ergebnis","0",männlich_Ausw.!D53)</f>
        <v/>
      </c>
      <c r="K48" s="14" t="str">
        <f>IF(E48="ohne Ergebnis","0",männlich_Ausw.!F53)</f>
        <v/>
      </c>
      <c r="L48" s="14" t="str">
        <f>IF(F48="ohne Ergebnis","0",männlich_Ausw.!H53)</f>
        <v/>
      </c>
      <c r="M48" s="14" t="str">
        <f>IF(G48="ohne Ergebnis","0",männlich_Ausw.!J53)</f>
        <v/>
      </c>
      <c r="N48" s="14" t="str">
        <f>IF(H48="ohne Ergebnis","0",männlich_Ausw.!L53)</f>
        <v/>
      </c>
      <c r="O48" s="37" t="str">
        <f>IF(I48="ohne Ergebnis","0",männlich_Ausw.!N53)</f>
        <v/>
      </c>
      <c r="P48" s="12" t="str">
        <f>IF(J48="0","/",männlich_Ausw.!E53)</f>
        <v/>
      </c>
      <c r="Q48" s="13" t="str">
        <f>IF(K48="0","/",männlich_Ausw.!G53)</f>
        <v/>
      </c>
      <c r="R48" s="13" t="str">
        <f>IF(L48="0","/",männlich_Ausw.!I53)</f>
        <v/>
      </c>
      <c r="S48" s="12" t="str">
        <f>IF(M48="0","/",männlich_Ausw.!K53)</f>
        <v/>
      </c>
      <c r="T48" s="14" t="str">
        <f>IF(N48="0","/",männlich_Ausw.!M53)</f>
        <v/>
      </c>
      <c r="U48" s="37" t="str">
        <f>IF(O48="0","/",männlich_Ausw.!O53)</f>
        <v/>
      </c>
      <c r="V48" s="14" t="str">
        <f>männlich_Ausw.!P53</f>
        <v/>
      </c>
      <c r="X48" s="3">
        <f>IF(männlich_Ausw.!P53="",0,IF(männlich_Ausw.!P53&gt;=männlich_Ausw.!$Q$3,10,0))</f>
        <v>0</v>
      </c>
      <c r="Y48" s="3">
        <f>IF(männlich_Datenerf.!E57="",0,IF(männlich_Datenerf.!E57&gt;=5.7,1,0))</f>
        <v>0</v>
      </c>
      <c r="Z48" s="3">
        <f>IF(männlich_Datenerf.!G57="",0,IF(männlich_Datenerf.!G57&lt;=18,1,0))</f>
        <v>0</v>
      </c>
      <c r="AA48" s="3">
        <f>IF(männlich_Datenerf.!I57="",0,IF(männlich_Datenerf.!I57&gt;=1323,1,0))</f>
        <v>0</v>
      </c>
      <c r="AB48" s="3">
        <f t="shared" si="3"/>
        <v>0</v>
      </c>
      <c r="AC48" t="str">
        <f t="shared" si="1"/>
        <v/>
      </c>
    </row>
    <row r="49" spans="1:29" x14ac:dyDescent="0.2">
      <c r="A49">
        <f t="shared" si="2"/>
        <v>48</v>
      </c>
      <c r="B49" s="23" t="str">
        <f>IF(männlich_Datenerf.!B58="","",männlich_Datenerf.!B58)</f>
        <v/>
      </c>
      <c r="C49" s="23" t="str">
        <f>IF(männlich_Datenerf.!C58="","",männlich_Datenerf.!C58)</f>
        <v/>
      </c>
      <c r="D49" s="12" t="str">
        <f>IF(B49="","",IF(OR(männlich_Datenerf.!D58="",männlich_Datenerf.!D58=0),"ohne Ergebnis",männlich_Datenerf.!D58))</f>
        <v/>
      </c>
      <c r="E49" s="12" t="str">
        <f>IF(B49="","",IF(OR(männlich_Datenerf.!E58="",männlich_Datenerf.!E58=0),"ohne Ergebnis",männlich_Datenerf.!E58))</f>
        <v/>
      </c>
      <c r="F49" s="13" t="str">
        <f>IF(B49="","",IF(OR(männlich_Datenerf.!F58="",männlich_Datenerf.!F58=0),"ohne Ergebnis",männlich_Datenerf.!F58))</f>
        <v/>
      </c>
      <c r="G49" s="12" t="str">
        <f>IF(B49="","",IF(OR(männlich_Datenerf.!G58="",männlich_Datenerf.!G58=0),"ohne Ergebnis",männlich_Datenerf.!G58))</f>
        <v/>
      </c>
      <c r="H49" s="14" t="str">
        <f>IF(B49="","",IF(OR(männlich_Datenerf.!H58="",männlich_Datenerf.!H58=0),"ohne Ergebnis",männlich_Datenerf.!H58))</f>
        <v/>
      </c>
      <c r="I49" s="37" t="str">
        <f>IF(B49="","",IF(OR(männlich_Datenerf.!I58="",männlich_Datenerf.!I58=0),"ohne Ergebnis",männlich_Datenerf.!I58))</f>
        <v/>
      </c>
      <c r="J49" s="14" t="str">
        <f>IF(D49="ohne Ergebnis","0",männlich_Ausw.!D54)</f>
        <v/>
      </c>
      <c r="K49" s="14" t="str">
        <f>IF(E49="ohne Ergebnis","0",männlich_Ausw.!F54)</f>
        <v/>
      </c>
      <c r="L49" s="14" t="str">
        <f>IF(F49="ohne Ergebnis","0",männlich_Ausw.!H54)</f>
        <v/>
      </c>
      <c r="M49" s="14" t="str">
        <f>IF(G49="ohne Ergebnis","0",männlich_Ausw.!J54)</f>
        <v/>
      </c>
      <c r="N49" s="14" t="str">
        <f>IF(H49="ohne Ergebnis","0",männlich_Ausw.!L54)</f>
        <v/>
      </c>
      <c r="O49" s="37" t="str">
        <f>IF(I49="ohne Ergebnis","0",männlich_Ausw.!N54)</f>
        <v/>
      </c>
      <c r="P49" s="12" t="str">
        <f>IF(J49="0","/",männlich_Ausw.!E54)</f>
        <v/>
      </c>
      <c r="Q49" s="13" t="str">
        <f>IF(K49="0","/",männlich_Ausw.!G54)</f>
        <v/>
      </c>
      <c r="R49" s="13" t="str">
        <f>IF(L49="0","/",männlich_Ausw.!I54)</f>
        <v/>
      </c>
      <c r="S49" s="12" t="str">
        <f>IF(M49="0","/",männlich_Ausw.!K54)</f>
        <v/>
      </c>
      <c r="T49" s="14" t="str">
        <f>IF(N49="0","/",männlich_Ausw.!M54)</f>
        <v/>
      </c>
      <c r="U49" s="37" t="str">
        <f>IF(O49="0","/",männlich_Ausw.!O54)</f>
        <v/>
      </c>
      <c r="V49" s="14" t="str">
        <f>männlich_Ausw.!P54</f>
        <v/>
      </c>
      <c r="X49" s="3">
        <f>IF(männlich_Ausw.!P54="",0,IF(männlich_Ausw.!P54&gt;=männlich_Ausw.!$Q$3,10,0))</f>
        <v>0</v>
      </c>
      <c r="Y49" s="3">
        <f>IF(männlich_Datenerf.!E58="",0,IF(männlich_Datenerf.!E58&gt;=5.7,1,0))</f>
        <v>0</v>
      </c>
      <c r="Z49" s="3">
        <f>IF(männlich_Datenerf.!G58="",0,IF(männlich_Datenerf.!G58&lt;=18,1,0))</f>
        <v>0</v>
      </c>
      <c r="AA49" s="3">
        <f>IF(männlich_Datenerf.!I58="",0,IF(männlich_Datenerf.!I58&gt;=1323,1,0))</f>
        <v>0</v>
      </c>
      <c r="AB49" s="3">
        <f t="shared" si="3"/>
        <v>0</v>
      </c>
      <c r="AC49" t="str">
        <f t="shared" si="1"/>
        <v/>
      </c>
    </row>
    <row r="50" spans="1:29" x14ac:dyDescent="0.2">
      <c r="A50">
        <f t="shared" si="2"/>
        <v>49</v>
      </c>
      <c r="B50" s="23" t="str">
        <f>IF(männlich_Datenerf.!B59="","",männlich_Datenerf.!B59)</f>
        <v/>
      </c>
      <c r="C50" s="23" t="str">
        <f>IF(männlich_Datenerf.!C59="","",männlich_Datenerf.!C59)</f>
        <v/>
      </c>
      <c r="D50" s="12" t="str">
        <f>IF(B50="","",IF(OR(männlich_Datenerf.!D59="",männlich_Datenerf.!D59=0),"ohne Ergebnis",männlich_Datenerf.!D59))</f>
        <v/>
      </c>
      <c r="E50" s="12" t="str">
        <f>IF(B50="","",IF(OR(männlich_Datenerf.!E59="",männlich_Datenerf.!E59=0),"ohne Ergebnis",männlich_Datenerf.!E59))</f>
        <v/>
      </c>
      <c r="F50" s="13" t="str">
        <f>IF(B50="","",IF(OR(männlich_Datenerf.!F59="",männlich_Datenerf.!F59=0),"ohne Ergebnis",männlich_Datenerf.!F59))</f>
        <v/>
      </c>
      <c r="G50" s="12" t="str">
        <f>IF(B50="","",IF(OR(männlich_Datenerf.!G59="",männlich_Datenerf.!G59=0),"ohne Ergebnis",männlich_Datenerf.!G59))</f>
        <v/>
      </c>
      <c r="H50" s="14" t="str">
        <f>IF(B50="","",IF(OR(männlich_Datenerf.!H59="",männlich_Datenerf.!H59=0),"ohne Ergebnis",männlich_Datenerf.!H59))</f>
        <v/>
      </c>
      <c r="I50" s="37" t="str">
        <f>IF(B50="","",IF(OR(männlich_Datenerf.!I59="",männlich_Datenerf.!I59=0),"ohne Ergebnis",männlich_Datenerf.!I59))</f>
        <v/>
      </c>
      <c r="J50" s="14" t="str">
        <f>IF(D50="ohne Ergebnis","0",männlich_Ausw.!D55)</f>
        <v/>
      </c>
      <c r="K50" s="14" t="str">
        <f>IF(E50="ohne Ergebnis","0",männlich_Ausw.!F55)</f>
        <v/>
      </c>
      <c r="L50" s="14" t="str">
        <f>IF(F50="ohne Ergebnis","0",männlich_Ausw.!H55)</f>
        <v/>
      </c>
      <c r="M50" s="14" t="str">
        <f>IF(G50="ohne Ergebnis","0",männlich_Ausw.!J55)</f>
        <v/>
      </c>
      <c r="N50" s="14" t="str">
        <f>IF(H50="ohne Ergebnis","0",männlich_Ausw.!L55)</f>
        <v/>
      </c>
      <c r="O50" s="37" t="str">
        <f>IF(I50="ohne Ergebnis","0",männlich_Ausw.!N55)</f>
        <v/>
      </c>
      <c r="P50" s="12" t="str">
        <f>IF(J50="0","/",männlich_Ausw.!E55)</f>
        <v/>
      </c>
      <c r="Q50" s="13" t="str">
        <f>IF(K50="0","/",männlich_Ausw.!G55)</f>
        <v/>
      </c>
      <c r="R50" s="13" t="str">
        <f>IF(L50="0","/",männlich_Ausw.!I55)</f>
        <v/>
      </c>
      <c r="S50" s="12" t="str">
        <f>IF(M50="0","/",männlich_Ausw.!K55)</f>
        <v/>
      </c>
      <c r="T50" s="14" t="str">
        <f>IF(N50="0","/",männlich_Ausw.!M55)</f>
        <v/>
      </c>
      <c r="U50" s="37" t="str">
        <f>IF(O50="0","/",männlich_Ausw.!O55)</f>
        <v/>
      </c>
      <c r="V50" s="14" t="str">
        <f>männlich_Ausw.!P55</f>
        <v/>
      </c>
      <c r="X50" s="3">
        <f>IF(männlich_Ausw.!P55="",0,IF(männlich_Ausw.!P55&gt;=männlich_Ausw.!$Q$3,10,0))</f>
        <v>0</v>
      </c>
      <c r="Y50" s="3">
        <f>IF(männlich_Datenerf.!E59="",0,IF(männlich_Datenerf.!E59&gt;=5.7,1,0))</f>
        <v>0</v>
      </c>
      <c r="Z50" s="3">
        <f>IF(männlich_Datenerf.!G59="",0,IF(männlich_Datenerf.!G59&lt;=18,1,0))</f>
        <v>0</v>
      </c>
      <c r="AA50" s="3">
        <f>IF(männlich_Datenerf.!I59="",0,IF(männlich_Datenerf.!I59&gt;=1323,1,0))</f>
        <v>0</v>
      </c>
      <c r="AB50" s="3">
        <f t="shared" si="3"/>
        <v>0</v>
      </c>
      <c r="AC50" t="str">
        <f t="shared" si="1"/>
        <v/>
      </c>
    </row>
    <row r="51" spans="1:29" ht="13.5" thickBot="1" x14ac:dyDescent="0.25">
      <c r="A51">
        <f t="shared" si="2"/>
        <v>50</v>
      </c>
      <c r="B51" s="43" t="str">
        <f>IF(männlich_Datenerf.!B60="","",männlich_Datenerf.!B60)</f>
        <v/>
      </c>
      <c r="C51" s="43" t="str">
        <f>IF(männlich_Datenerf.!C60="","",männlich_Datenerf.!C60)</f>
        <v/>
      </c>
      <c r="D51" s="15" t="str">
        <f>IF(B51="","",IF(OR(männlich_Datenerf.!D60="",männlich_Datenerf.!D60=0),"ohne Ergebnis",männlich_Datenerf.!D60))</f>
        <v/>
      </c>
      <c r="E51" s="15" t="str">
        <f>IF(B51="","",IF(OR(männlich_Datenerf.!E60="",männlich_Datenerf.!E60=0),"ohne Ergebnis",männlich_Datenerf.!E60))</f>
        <v/>
      </c>
      <c r="F51" s="16" t="str">
        <f>IF(B51="","",IF(OR(männlich_Datenerf.!F60="",männlich_Datenerf.!F60=0),"ohne Ergebnis",männlich_Datenerf.!F60))</f>
        <v/>
      </c>
      <c r="G51" s="15" t="str">
        <f>IF(B51="","",IF(OR(männlich_Datenerf.!G60="",männlich_Datenerf.!G60=0),"ohne Ergebnis",männlich_Datenerf.!G60))</f>
        <v/>
      </c>
      <c r="H51" s="17" t="str">
        <f>IF(B51="","",IF(OR(männlich_Datenerf.!H60="",männlich_Datenerf.!H60=0),"ohne Ergebnis",männlich_Datenerf.!H60))</f>
        <v/>
      </c>
      <c r="I51" s="38" t="str">
        <f>IF(B51="","",IF(OR(männlich_Datenerf.!I60="",männlich_Datenerf.!I60=0),"ohne Ergebnis",männlich_Datenerf.!I60))</f>
        <v/>
      </c>
      <c r="J51" s="17" t="str">
        <f>IF(D51="ohne Ergebnis","0",männlich_Ausw.!D56)</f>
        <v/>
      </c>
      <c r="K51" s="17" t="str">
        <f>IF(E51="ohne Ergebnis","0",männlich_Ausw.!F56)</f>
        <v/>
      </c>
      <c r="L51" s="17" t="str">
        <f>IF(F51="ohne Ergebnis","0",männlich_Ausw.!H56)</f>
        <v/>
      </c>
      <c r="M51" s="17" t="str">
        <f>IF(G51="ohne Ergebnis","0",männlich_Ausw.!J56)</f>
        <v/>
      </c>
      <c r="N51" s="17" t="str">
        <f>IF(H51="ohne Ergebnis","0",männlich_Ausw.!L56)</f>
        <v/>
      </c>
      <c r="O51" s="38" t="str">
        <f>IF(I51="ohne Ergebnis","0",männlich_Ausw.!N56)</f>
        <v/>
      </c>
      <c r="P51" s="15" t="str">
        <f>IF(J51="0","/",männlich_Ausw.!E56)</f>
        <v/>
      </c>
      <c r="Q51" s="16" t="str">
        <f>IF(K51="0","/",männlich_Ausw.!G56)</f>
        <v/>
      </c>
      <c r="R51" s="16" t="str">
        <f>IF(L51="0","/",männlich_Ausw.!I56)</f>
        <v/>
      </c>
      <c r="S51" s="15" t="str">
        <f>IF(M51="0","/",männlich_Ausw.!K56)</f>
        <v/>
      </c>
      <c r="T51" s="17" t="str">
        <f>IF(N51="0","/",männlich_Ausw.!M56)</f>
        <v/>
      </c>
      <c r="U51" s="38" t="str">
        <f>IF(O51="0","/",männlich_Ausw.!O56)</f>
        <v/>
      </c>
      <c r="V51" s="17" t="str">
        <f>männlich_Ausw.!P56</f>
        <v/>
      </c>
      <c r="X51" s="3">
        <f>IF(männlich_Ausw.!P56="",0,IF(männlich_Ausw.!P56&gt;=männlich_Ausw.!$Q$3,10,0))</f>
        <v>0</v>
      </c>
      <c r="Y51" s="3">
        <f>IF(männlich_Datenerf.!E60="",0,IF(männlich_Datenerf.!E60&gt;=5.7,1,0))</f>
        <v>0</v>
      </c>
      <c r="Z51" s="3">
        <f>IF(männlich_Datenerf.!G60="",0,IF(männlich_Datenerf.!G60&lt;=18,1,0))</f>
        <v>0</v>
      </c>
      <c r="AA51" s="3">
        <f>IF(männlich_Datenerf.!I60="",0,IF(männlich_Datenerf.!I60&gt;=1323,1,0))</f>
        <v>0</v>
      </c>
      <c r="AB51" s="3">
        <f t="shared" si="3"/>
        <v>0</v>
      </c>
      <c r="AC51" t="str">
        <f t="shared" si="1"/>
        <v/>
      </c>
    </row>
    <row r="52" spans="1:29" x14ac:dyDescent="0.2">
      <c r="A52">
        <f t="shared" si="2"/>
        <v>51</v>
      </c>
      <c r="B52" s="44" t="str">
        <f>IF(männlich_Datenerf.!B61="","",männlich_Datenerf.!B61)</f>
        <v/>
      </c>
      <c r="C52" s="44" t="str">
        <f>IF(männlich_Datenerf.!C61="","",männlich_Datenerf.!C61)</f>
        <v/>
      </c>
      <c r="D52" s="18" t="str">
        <f>IF(B52="","",IF(OR(männlich_Datenerf.!D61="",männlich_Datenerf.!D61=0),"ohne Ergebnis",männlich_Datenerf.!D61))</f>
        <v/>
      </c>
      <c r="E52" s="18" t="str">
        <f>IF(B52="","",IF(OR(männlich_Datenerf.!E61="",männlich_Datenerf.!E61=0),"ohne Ergebnis",männlich_Datenerf.!E61))</f>
        <v/>
      </c>
      <c r="F52" s="19" t="str">
        <f>IF(B52="","",IF(OR(männlich_Datenerf.!F61="",männlich_Datenerf.!F61=0),"ohne Ergebnis",männlich_Datenerf.!F61))</f>
        <v/>
      </c>
      <c r="G52" s="18" t="str">
        <f>IF(B52="","",IF(OR(männlich_Datenerf.!G61="",männlich_Datenerf.!G61=0),"ohne Ergebnis",männlich_Datenerf.!G61))</f>
        <v/>
      </c>
      <c r="H52" s="20" t="str">
        <f>IF(B52="","",IF(OR(männlich_Datenerf.!H61="",männlich_Datenerf.!H61=0),"ohne Ergebnis",männlich_Datenerf.!H61))</f>
        <v/>
      </c>
      <c r="I52" s="39" t="str">
        <f>IF(B52="","",IF(OR(männlich_Datenerf.!I61="",männlich_Datenerf.!I61=0),"ohne Ergebnis",männlich_Datenerf.!I61))</f>
        <v/>
      </c>
      <c r="J52" s="20" t="str">
        <f>IF(D52="ohne Ergebnis","0",männlich_Ausw.!D57)</f>
        <v/>
      </c>
      <c r="K52" s="20" t="str">
        <f>IF(E52="ohne Ergebnis","0",männlich_Ausw.!F57)</f>
        <v/>
      </c>
      <c r="L52" s="20" t="str">
        <f>IF(F52="ohne Ergebnis","0",männlich_Ausw.!H57)</f>
        <v/>
      </c>
      <c r="M52" s="20" t="str">
        <f>IF(G52="ohne Ergebnis","0",männlich_Ausw.!J57)</f>
        <v/>
      </c>
      <c r="N52" s="20" t="str">
        <f>IF(H52="ohne Ergebnis","0",männlich_Ausw.!L57)</f>
        <v/>
      </c>
      <c r="O52" s="39" t="str">
        <f>IF(I52="ohne Ergebnis","0",männlich_Ausw.!N57)</f>
        <v/>
      </c>
      <c r="P52" s="18" t="str">
        <f>IF(J52="0","/",männlich_Ausw.!E57)</f>
        <v/>
      </c>
      <c r="Q52" s="19" t="str">
        <f>IF(K52="0","/",männlich_Ausw.!G57)</f>
        <v/>
      </c>
      <c r="R52" s="19" t="str">
        <f>IF(L52="0","/",männlich_Ausw.!I57)</f>
        <v/>
      </c>
      <c r="S52" s="18" t="str">
        <f>IF(M52="0","/",männlich_Ausw.!K57)</f>
        <v/>
      </c>
      <c r="T52" s="20" t="str">
        <f>IF(N52="0","/",männlich_Ausw.!M57)</f>
        <v/>
      </c>
      <c r="U52" s="39" t="str">
        <f>IF(O52="0","/",männlich_Ausw.!O57)</f>
        <v/>
      </c>
      <c r="V52" s="20" t="str">
        <f>männlich_Ausw.!P57</f>
        <v/>
      </c>
      <c r="X52" s="3">
        <f>IF(männlich_Ausw.!P57="",0,IF(männlich_Ausw.!P57&gt;=männlich_Ausw.!$Q$3,10,0))</f>
        <v>0</v>
      </c>
      <c r="Y52" s="3">
        <f>IF(männlich_Datenerf.!E61="",0,IF(männlich_Datenerf.!E61&gt;=5.7,1,0))</f>
        <v>0</v>
      </c>
      <c r="Z52" s="3">
        <f>IF(männlich_Datenerf.!G61="",0,IF(männlich_Datenerf.!G61&lt;=18,1,0))</f>
        <v>0</v>
      </c>
      <c r="AA52" s="3">
        <f>IF(männlich_Datenerf.!I61="",0,IF(männlich_Datenerf.!I61&gt;=1323,1,0))</f>
        <v>0</v>
      </c>
      <c r="AB52" s="3">
        <f t="shared" si="3"/>
        <v>0</v>
      </c>
      <c r="AC52" t="str">
        <f t="shared" si="1"/>
        <v/>
      </c>
    </row>
    <row r="53" spans="1:29" x14ac:dyDescent="0.2">
      <c r="A53">
        <f t="shared" si="2"/>
        <v>52</v>
      </c>
      <c r="B53" s="23" t="str">
        <f>IF(männlich_Datenerf.!B62="","",männlich_Datenerf.!B62)</f>
        <v/>
      </c>
      <c r="C53" s="23" t="str">
        <f>IF(männlich_Datenerf.!C62="","",männlich_Datenerf.!C62)</f>
        <v/>
      </c>
      <c r="D53" s="12" t="str">
        <f>IF(B53="","",IF(OR(männlich_Datenerf.!D62="",männlich_Datenerf.!D62=0),"ohne Ergebnis",männlich_Datenerf.!D62))</f>
        <v/>
      </c>
      <c r="E53" s="12" t="str">
        <f>IF(B53="","",IF(OR(männlich_Datenerf.!E62="",männlich_Datenerf.!E62=0),"ohne Ergebnis",männlich_Datenerf.!E62))</f>
        <v/>
      </c>
      <c r="F53" s="13" t="str">
        <f>IF(B53="","",IF(OR(männlich_Datenerf.!F62="",männlich_Datenerf.!F62=0),"ohne Ergebnis",männlich_Datenerf.!F62))</f>
        <v/>
      </c>
      <c r="G53" s="12" t="str">
        <f>IF(B53="","",IF(OR(männlich_Datenerf.!G62="",männlich_Datenerf.!G62=0),"ohne Ergebnis",männlich_Datenerf.!G62))</f>
        <v/>
      </c>
      <c r="H53" s="14" t="str">
        <f>IF(B53="","",IF(OR(männlich_Datenerf.!H62="",männlich_Datenerf.!H62=0),"ohne Ergebnis",männlich_Datenerf.!H62))</f>
        <v/>
      </c>
      <c r="I53" s="37" t="str">
        <f>IF(B53="","",IF(OR(männlich_Datenerf.!I62="",männlich_Datenerf.!I62=0),"ohne Ergebnis",männlich_Datenerf.!I62))</f>
        <v/>
      </c>
      <c r="J53" s="14" t="str">
        <f>IF(D53="ohne Ergebnis","0",männlich_Ausw.!D58)</f>
        <v/>
      </c>
      <c r="K53" s="14" t="str">
        <f>IF(E53="ohne Ergebnis","0",männlich_Ausw.!F58)</f>
        <v/>
      </c>
      <c r="L53" s="14" t="str">
        <f>IF(F53="ohne Ergebnis","0",männlich_Ausw.!H58)</f>
        <v/>
      </c>
      <c r="M53" s="14" t="str">
        <f>IF(G53="ohne Ergebnis","0",männlich_Ausw.!J58)</f>
        <v/>
      </c>
      <c r="N53" s="14" t="str">
        <f>IF(H53="ohne Ergebnis","0",männlich_Ausw.!L58)</f>
        <v/>
      </c>
      <c r="O53" s="37" t="str">
        <f>IF(I53="ohne Ergebnis","0",männlich_Ausw.!N58)</f>
        <v/>
      </c>
      <c r="P53" s="12" t="str">
        <f>IF(J53="0","/",männlich_Ausw.!E58)</f>
        <v/>
      </c>
      <c r="Q53" s="13" t="str">
        <f>IF(K53="0","/",männlich_Ausw.!G58)</f>
        <v/>
      </c>
      <c r="R53" s="13" t="str">
        <f>IF(L53="0","/",männlich_Ausw.!I58)</f>
        <v/>
      </c>
      <c r="S53" s="12" t="str">
        <f>IF(M53="0","/",männlich_Ausw.!K58)</f>
        <v/>
      </c>
      <c r="T53" s="14" t="str">
        <f>IF(N53="0","/",männlich_Ausw.!M58)</f>
        <v/>
      </c>
      <c r="U53" s="37" t="str">
        <f>IF(O53="0","/",männlich_Ausw.!O58)</f>
        <v/>
      </c>
      <c r="V53" s="14" t="str">
        <f>männlich_Ausw.!P58</f>
        <v/>
      </c>
      <c r="X53" s="3">
        <f>IF(männlich_Ausw.!P58="",0,IF(männlich_Ausw.!P58&gt;=männlich_Ausw.!$Q$3,10,0))</f>
        <v>0</v>
      </c>
      <c r="Y53" s="3">
        <f>IF(männlich_Datenerf.!E62="",0,IF(männlich_Datenerf.!E62&gt;=5.7,1,0))</f>
        <v>0</v>
      </c>
      <c r="Z53" s="3">
        <f>IF(männlich_Datenerf.!G62="",0,IF(männlich_Datenerf.!G62&lt;=18,1,0))</f>
        <v>0</v>
      </c>
      <c r="AA53" s="3">
        <f>IF(männlich_Datenerf.!I62="",0,IF(männlich_Datenerf.!I62&gt;=1323,1,0))</f>
        <v>0</v>
      </c>
      <c r="AB53" s="3">
        <f t="shared" si="3"/>
        <v>0</v>
      </c>
      <c r="AC53" t="str">
        <f t="shared" si="1"/>
        <v/>
      </c>
    </row>
    <row r="54" spans="1:29" x14ac:dyDescent="0.2">
      <c r="A54">
        <f t="shared" si="2"/>
        <v>53</v>
      </c>
      <c r="B54" s="23" t="str">
        <f>IF(männlich_Datenerf.!B63="","",männlich_Datenerf.!B63)</f>
        <v/>
      </c>
      <c r="C54" s="23" t="str">
        <f>IF(männlich_Datenerf.!C63="","",männlich_Datenerf.!C63)</f>
        <v/>
      </c>
      <c r="D54" s="12" t="str">
        <f>IF(B54="","",IF(OR(männlich_Datenerf.!D63="",männlich_Datenerf.!D63=0),"ohne Ergebnis",männlich_Datenerf.!D63))</f>
        <v/>
      </c>
      <c r="E54" s="12" t="str">
        <f>IF(B54="","",IF(OR(männlich_Datenerf.!E63="",männlich_Datenerf.!E63=0),"ohne Ergebnis",männlich_Datenerf.!E63))</f>
        <v/>
      </c>
      <c r="F54" s="13" t="str">
        <f>IF(B54="","",IF(OR(männlich_Datenerf.!F63="",männlich_Datenerf.!F63=0),"ohne Ergebnis",männlich_Datenerf.!F63))</f>
        <v/>
      </c>
      <c r="G54" s="12" t="str">
        <f>IF(B54="","",IF(OR(männlich_Datenerf.!G63="",männlich_Datenerf.!G63=0),"ohne Ergebnis",männlich_Datenerf.!G63))</f>
        <v/>
      </c>
      <c r="H54" s="14" t="str">
        <f>IF(B54="","",IF(OR(männlich_Datenerf.!H63="",männlich_Datenerf.!H63=0),"ohne Ergebnis",männlich_Datenerf.!H63))</f>
        <v/>
      </c>
      <c r="I54" s="37" t="str">
        <f>IF(B54="","",IF(OR(männlich_Datenerf.!I63="",männlich_Datenerf.!I63=0),"ohne Ergebnis",männlich_Datenerf.!I63))</f>
        <v/>
      </c>
      <c r="J54" s="14" t="str">
        <f>IF(D54="ohne Ergebnis","0",männlich_Ausw.!D59)</f>
        <v/>
      </c>
      <c r="K54" s="14" t="str">
        <f>IF(E54="ohne Ergebnis","0",männlich_Ausw.!F59)</f>
        <v/>
      </c>
      <c r="L54" s="14" t="str">
        <f>IF(F54="ohne Ergebnis","0",männlich_Ausw.!H59)</f>
        <v/>
      </c>
      <c r="M54" s="14" t="str">
        <f>IF(G54="ohne Ergebnis","0",männlich_Ausw.!J59)</f>
        <v/>
      </c>
      <c r="N54" s="14" t="str">
        <f>IF(H54="ohne Ergebnis","0",männlich_Ausw.!L59)</f>
        <v/>
      </c>
      <c r="O54" s="37" t="str">
        <f>IF(I54="ohne Ergebnis","0",männlich_Ausw.!N59)</f>
        <v/>
      </c>
      <c r="P54" s="12" t="str">
        <f>IF(J54="0","/",männlich_Ausw.!E59)</f>
        <v/>
      </c>
      <c r="Q54" s="13" t="str">
        <f>IF(K54="0","/",männlich_Ausw.!G59)</f>
        <v/>
      </c>
      <c r="R54" s="13" t="str">
        <f>IF(L54="0","/",männlich_Ausw.!I59)</f>
        <v/>
      </c>
      <c r="S54" s="12" t="str">
        <f>IF(M54="0","/",männlich_Ausw.!K59)</f>
        <v/>
      </c>
      <c r="T54" s="14" t="str">
        <f>IF(N54="0","/",männlich_Ausw.!M59)</f>
        <v/>
      </c>
      <c r="U54" s="37" t="str">
        <f>IF(O54="0","/",männlich_Ausw.!O59)</f>
        <v/>
      </c>
      <c r="V54" s="14" t="str">
        <f>männlich_Ausw.!P59</f>
        <v/>
      </c>
      <c r="X54" s="3">
        <f>IF(männlich_Ausw.!P59="",0,IF(männlich_Ausw.!P59&gt;=männlich_Ausw.!$Q$3,10,0))</f>
        <v>0</v>
      </c>
      <c r="Y54" s="3">
        <f>IF(männlich_Datenerf.!E63="",0,IF(männlich_Datenerf.!E63&gt;=5.7,1,0))</f>
        <v>0</v>
      </c>
      <c r="Z54" s="3">
        <f>IF(männlich_Datenerf.!G63="",0,IF(männlich_Datenerf.!G63&lt;=18,1,0))</f>
        <v>0</v>
      </c>
      <c r="AA54" s="3">
        <f>IF(männlich_Datenerf.!I63="",0,IF(männlich_Datenerf.!I63&gt;=1323,1,0))</f>
        <v>0</v>
      </c>
      <c r="AB54" s="3">
        <f t="shared" si="3"/>
        <v>0</v>
      </c>
      <c r="AC54" t="str">
        <f t="shared" si="1"/>
        <v/>
      </c>
    </row>
    <row r="55" spans="1:29" x14ac:dyDescent="0.2">
      <c r="A55">
        <f t="shared" si="2"/>
        <v>54</v>
      </c>
      <c r="B55" s="23" t="str">
        <f>IF(männlich_Datenerf.!B64="","",männlich_Datenerf.!B64)</f>
        <v/>
      </c>
      <c r="C55" s="23" t="str">
        <f>IF(männlich_Datenerf.!C64="","",männlich_Datenerf.!C64)</f>
        <v/>
      </c>
      <c r="D55" s="12" t="str">
        <f>IF(B55="","",IF(OR(männlich_Datenerf.!D64="",männlich_Datenerf.!D64=0),"ohne Ergebnis",männlich_Datenerf.!D64))</f>
        <v/>
      </c>
      <c r="E55" s="12" t="str">
        <f>IF(B55="","",IF(OR(männlich_Datenerf.!E64="",männlich_Datenerf.!E64=0),"ohne Ergebnis",männlich_Datenerf.!E64))</f>
        <v/>
      </c>
      <c r="F55" s="13" t="str">
        <f>IF(B55="","",IF(OR(männlich_Datenerf.!F64="",männlich_Datenerf.!F64=0),"ohne Ergebnis",männlich_Datenerf.!F64))</f>
        <v/>
      </c>
      <c r="G55" s="12" t="str">
        <f>IF(B55="","",IF(OR(männlich_Datenerf.!G64="",männlich_Datenerf.!G64=0),"ohne Ergebnis",männlich_Datenerf.!G64))</f>
        <v/>
      </c>
      <c r="H55" s="14" t="str">
        <f>IF(B55="","",IF(OR(männlich_Datenerf.!H64="",männlich_Datenerf.!H64=0),"ohne Ergebnis",männlich_Datenerf.!H64))</f>
        <v/>
      </c>
      <c r="I55" s="37" t="str">
        <f>IF(B55="","",IF(OR(männlich_Datenerf.!I64="",männlich_Datenerf.!I64=0),"ohne Ergebnis",männlich_Datenerf.!I64))</f>
        <v/>
      </c>
      <c r="J55" s="14" t="str">
        <f>IF(D55="ohne Ergebnis","0",männlich_Ausw.!D60)</f>
        <v/>
      </c>
      <c r="K55" s="14" t="str">
        <f>IF(E55="ohne Ergebnis","0",männlich_Ausw.!F60)</f>
        <v/>
      </c>
      <c r="L55" s="14" t="str">
        <f>IF(F55="ohne Ergebnis","0",männlich_Ausw.!H60)</f>
        <v/>
      </c>
      <c r="M55" s="14" t="str">
        <f>IF(G55="ohne Ergebnis","0",männlich_Ausw.!J60)</f>
        <v/>
      </c>
      <c r="N55" s="14" t="str">
        <f>IF(H55="ohne Ergebnis","0",männlich_Ausw.!L60)</f>
        <v/>
      </c>
      <c r="O55" s="37" t="str">
        <f>IF(I55="ohne Ergebnis","0",männlich_Ausw.!N60)</f>
        <v/>
      </c>
      <c r="P55" s="12" t="str">
        <f>IF(J55="0","/",männlich_Ausw.!E60)</f>
        <v/>
      </c>
      <c r="Q55" s="13" t="str">
        <f>IF(K55="0","/",männlich_Ausw.!G60)</f>
        <v/>
      </c>
      <c r="R55" s="13" t="str">
        <f>IF(L55="0","/",männlich_Ausw.!I60)</f>
        <v/>
      </c>
      <c r="S55" s="12" t="str">
        <f>IF(M55="0","/",männlich_Ausw.!K60)</f>
        <v/>
      </c>
      <c r="T55" s="14" t="str">
        <f>IF(N55="0","/",männlich_Ausw.!M60)</f>
        <v/>
      </c>
      <c r="U55" s="37" t="str">
        <f>IF(O55="0","/",männlich_Ausw.!O60)</f>
        <v/>
      </c>
      <c r="V55" s="14" t="str">
        <f>männlich_Ausw.!P60</f>
        <v/>
      </c>
      <c r="X55" s="3">
        <f>IF(männlich_Ausw.!P60="",0,IF(männlich_Ausw.!P60&gt;=männlich_Ausw.!$Q$3,10,0))</f>
        <v>0</v>
      </c>
      <c r="Y55" s="3">
        <f>IF(männlich_Datenerf.!E64="",0,IF(männlich_Datenerf.!E64&gt;=5.7,1,0))</f>
        <v>0</v>
      </c>
      <c r="Z55" s="3">
        <f>IF(männlich_Datenerf.!G64="",0,IF(männlich_Datenerf.!G64&lt;=18,1,0))</f>
        <v>0</v>
      </c>
      <c r="AA55" s="3">
        <f>IF(männlich_Datenerf.!I64="",0,IF(männlich_Datenerf.!I64&gt;=1323,1,0))</f>
        <v>0</v>
      </c>
      <c r="AB55" s="3">
        <f t="shared" si="3"/>
        <v>0</v>
      </c>
      <c r="AC55" t="str">
        <f t="shared" si="1"/>
        <v/>
      </c>
    </row>
    <row r="56" spans="1:29" ht="13.5" thickBot="1" x14ac:dyDescent="0.25">
      <c r="A56">
        <f t="shared" si="2"/>
        <v>55</v>
      </c>
      <c r="B56" s="43" t="str">
        <f>IF(männlich_Datenerf.!B65="","",männlich_Datenerf.!B65)</f>
        <v/>
      </c>
      <c r="C56" s="43" t="str">
        <f>IF(männlich_Datenerf.!C65="","",männlich_Datenerf.!C65)</f>
        <v/>
      </c>
      <c r="D56" s="15" t="str">
        <f>IF(B56="","",IF(OR(männlich_Datenerf.!D65="",männlich_Datenerf.!D65=0),"ohne Ergebnis",männlich_Datenerf.!D65))</f>
        <v/>
      </c>
      <c r="E56" s="15" t="str">
        <f>IF(B56="","",IF(OR(männlich_Datenerf.!E65="",männlich_Datenerf.!E65=0),"ohne Ergebnis",männlich_Datenerf.!E65))</f>
        <v/>
      </c>
      <c r="F56" s="16" t="str">
        <f>IF(B56="","",IF(OR(männlich_Datenerf.!F65="",männlich_Datenerf.!F65=0),"ohne Ergebnis",männlich_Datenerf.!F65))</f>
        <v/>
      </c>
      <c r="G56" s="15" t="str">
        <f>IF(B56="","",IF(OR(männlich_Datenerf.!G65="",männlich_Datenerf.!G65=0),"ohne Ergebnis",männlich_Datenerf.!G65))</f>
        <v/>
      </c>
      <c r="H56" s="17" t="str">
        <f>IF(B56="","",IF(OR(männlich_Datenerf.!H65="",männlich_Datenerf.!H65=0),"ohne Ergebnis",männlich_Datenerf.!H65))</f>
        <v/>
      </c>
      <c r="I56" s="38" t="str">
        <f>IF(B56="","",IF(OR(männlich_Datenerf.!I65="",männlich_Datenerf.!I65=0),"ohne Ergebnis",männlich_Datenerf.!I65))</f>
        <v/>
      </c>
      <c r="J56" s="17" t="str">
        <f>IF(D56="ohne Ergebnis","0",männlich_Ausw.!D61)</f>
        <v/>
      </c>
      <c r="K56" s="17" t="str">
        <f>IF(E56="ohne Ergebnis","0",männlich_Ausw.!F61)</f>
        <v/>
      </c>
      <c r="L56" s="17" t="str">
        <f>IF(F56="ohne Ergebnis","0",männlich_Ausw.!H61)</f>
        <v/>
      </c>
      <c r="M56" s="17" t="str">
        <f>IF(G56="ohne Ergebnis","0",männlich_Ausw.!J61)</f>
        <v/>
      </c>
      <c r="N56" s="17" t="str">
        <f>IF(H56="ohne Ergebnis","0",männlich_Ausw.!L61)</f>
        <v/>
      </c>
      <c r="O56" s="38" t="str">
        <f>IF(I56="ohne Ergebnis","0",männlich_Ausw.!N61)</f>
        <v/>
      </c>
      <c r="P56" s="15" t="str">
        <f>IF(J56="0","/",männlich_Ausw.!E61)</f>
        <v/>
      </c>
      <c r="Q56" s="16" t="str">
        <f>IF(K56="0","/",männlich_Ausw.!G61)</f>
        <v/>
      </c>
      <c r="R56" s="16" t="str">
        <f>IF(L56="0","/",männlich_Ausw.!I61)</f>
        <v/>
      </c>
      <c r="S56" s="15" t="str">
        <f>IF(M56="0","/",männlich_Ausw.!K61)</f>
        <v/>
      </c>
      <c r="T56" s="17" t="str">
        <f>IF(N56="0","/",männlich_Ausw.!M61)</f>
        <v/>
      </c>
      <c r="U56" s="38" t="str">
        <f>IF(O56="0","/",männlich_Ausw.!O61)</f>
        <v/>
      </c>
      <c r="V56" s="17" t="str">
        <f>männlich_Ausw.!P61</f>
        <v/>
      </c>
      <c r="X56" s="3">
        <f>IF(männlich_Ausw.!P61="",0,IF(männlich_Ausw.!P61&gt;=männlich_Ausw.!$Q$3,10,0))</f>
        <v>0</v>
      </c>
      <c r="Y56" s="3">
        <f>IF(männlich_Datenerf.!E65="",0,IF(männlich_Datenerf.!E65&gt;=5.7,1,0))</f>
        <v>0</v>
      </c>
      <c r="Z56" s="3">
        <f>IF(männlich_Datenerf.!G65="",0,IF(männlich_Datenerf.!G65&lt;=18,1,0))</f>
        <v>0</v>
      </c>
      <c r="AA56" s="3">
        <f>IF(männlich_Datenerf.!I65="",0,IF(männlich_Datenerf.!I65&gt;=1323,1,0))</f>
        <v>0</v>
      </c>
      <c r="AB56" s="3">
        <f t="shared" si="3"/>
        <v>0</v>
      </c>
      <c r="AC56" t="str">
        <f t="shared" si="1"/>
        <v/>
      </c>
    </row>
    <row r="57" spans="1:29" x14ac:dyDescent="0.2">
      <c r="A57">
        <f t="shared" si="2"/>
        <v>56</v>
      </c>
      <c r="B57" s="44" t="str">
        <f>IF(männlich_Datenerf.!B66="","",männlich_Datenerf.!B66)</f>
        <v/>
      </c>
      <c r="C57" s="44" t="str">
        <f>IF(männlich_Datenerf.!C66="","",männlich_Datenerf.!C66)</f>
        <v/>
      </c>
      <c r="D57" s="18" t="str">
        <f>IF(B57="","",IF(OR(männlich_Datenerf.!D66="",männlich_Datenerf.!D66=0),"ohne Ergebnis",männlich_Datenerf.!D66))</f>
        <v/>
      </c>
      <c r="E57" s="18" t="str">
        <f>IF(B57="","",IF(OR(männlich_Datenerf.!E66="",männlich_Datenerf.!E66=0),"ohne Ergebnis",männlich_Datenerf.!E66))</f>
        <v/>
      </c>
      <c r="F57" s="19" t="str">
        <f>IF(B57="","",IF(OR(männlich_Datenerf.!F66="",männlich_Datenerf.!F66=0),"ohne Ergebnis",männlich_Datenerf.!F66))</f>
        <v/>
      </c>
      <c r="G57" s="18" t="str">
        <f>IF(B57="","",IF(OR(männlich_Datenerf.!G66="",männlich_Datenerf.!G66=0),"ohne Ergebnis",männlich_Datenerf.!G66))</f>
        <v/>
      </c>
      <c r="H57" s="20" t="str">
        <f>IF(B57="","",IF(OR(männlich_Datenerf.!H66="",männlich_Datenerf.!H66=0),"ohne Ergebnis",männlich_Datenerf.!H66))</f>
        <v/>
      </c>
      <c r="I57" s="39" t="str">
        <f>IF(B57="","",IF(OR(männlich_Datenerf.!I66="",männlich_Datenerf.!I66=0),"ohne Ergebnis",männlich_Datenerf.!I66))</f>
        <v/>
      </c>
      <c r="J57" s="20" t="str">
        <f>IF(D57="ohne Ergebnis","0",männlich_Ausw.!D62)</f>
        <v/>
      </c>
      <c r="K57" s="20" t="str">
        <f>IF(E57="ohne Ergebnis","0",männlich_Ausw.!F62)</f>
        <v/>
      </c>
      <c r="L57" s="20" t="str">
        <f>IF(F57="ohne Ergebnis","0",männlich_Ausw.!H62)</f>
        <v/>
      </c>
      <c r="M57" s="20" t="str">
        <f>IF(G57="ohne Ergebnis","0",männlich_Ausw.!J62)</f>
        <v/>
      </c>
      <c r="N57" s="20" t="str">
        <f>IF(H57="ohne Ergebnis","0",männlich_Ausw.!L62)</f>
        <v/>
      </c>
      <c r="O57" s="39" t="str">
        <f>IF(I57="ohne Ergebnis","0",männlich_Ausw.!N62)</f>
        <v/>
      </c>
      <c r="P57" s="18" t="str">
        <f>IF(J57="0","/",männlich_Ausw.!E62)</f>
        <v/>
      </c>
      <c r="Q57" s="19" t="str">
        <f>IF(K57="0","/",männlich_Ausw.!G62)</f>
        <v/>
      </c>
      <c r="R57" s="19" t="str">
        <f>IF(L57="0","/",männlich_Ausw.!I62)</f>
        <v/>
      </c>
      <c r="S57" s="18" t="str">
        <f>IF(M57="0","/",männlich_Ausw.!K62)</f>
        <v/>
      </c>
      <c r="T57" s="20" t="str">
        <f>IF(N57="0","/",männlich_Ausw.!M62)</f>
        <v/>
      </c>
      <c r="U57" s="39" t="str">
        <f>IF(O57="0","/",männlich_Ausw.!O62)</f>
        <v/>
      </c>
      <c r="V57" s="20" t="str">
        <f>männlich_Ausw.!P62</f>
        <v/>
      </c>
      <c r="X57" s="3">
        <f>IF(männlich_Ausw.!P62="",0,IF(männlich_Ausw.!P62&gt;=männlich_Ausw.!$Q$3,10,0))</f>
        <v>0</v>
      </c>
      <c r="Y57" s="3">
        <f>IF(männlich_Datenerf.!E66="",0,IF(männlich_Datenerf.!E66&gt;=5.7,1,0))</f>
        <v>0</v>
      </c>
      <c r="Z57" s="3">
        <f>IF(männlich_Datenerf.!G66="",0,IF(männlich_Datenerf.!G66&lt;=18,1,0))</f>
        <v>0</v>
      </c>
      <c r="AA57" s="3">
        <f>IF(männlich_Datenerf.!I66="",0,IF(männlich_Datenerf.!I66&gt;=1323,1,0))</f>
        <v>0</v>
      </c>
      <c r="AB57" s="3">
        <f t="shared" si="3"/>
        <v>0</v>
      </c>
      <c r="AC57" t="str">
        <f t="shared" si="1"/>
        <v/>
      </c>
    </row>
    <row r="58" spans="1:29" x14ac:dyDescent="0.2">
      <c r="A58">
        <f t="shared" si="2"/>
        <v>57</v>
      </c>
      <c r="B58" s="23" t="str">
        <f>IF(männlich_Datenerf.!B67="","",männlich_Datenerf.!B67)</f>
        <v/>
      </c>
      <c r="C58" s="23" t="str">
        <f>IF(männlich_Datenerf.!C67="","",männlich_Datenerf.!C67)</f>
        <v/>
      </c>
      <c r="D58" s="12" t="str">
        <f>IF(B58="","",IF(OR(männlich_Datenerf.!D67="",männlich_Datenerf.!D67=0),"ohne Ergebnis",männlich_Datenerf.!D67))</f>
        <v/>
      </c>
      <c r="E58" s="12" t="str">
        <f>IF(B58="","",IF(OR(männlich_Datenerf.!E67="",männlich_Datenerf.!E67=0),"ohne Ergebnis",männlich_Datenerf.!E67))</f>
        <v/>
      </c>
      <c r="F58" s="13" t="str">
        <f>IF(B58="","",IF(OR(männlich_Datenerf.!F67="",männlich_Datenerf.!F67=0),"ohne Ergebnis",männlich_Datenerf.!F67))</f>
        <v/>
      </c>
      <c r="G58" s="12" t="str">
        <f>IF(B58="","",IF(OR(männlich_Datenerf.!G67="",männlich_Datenerf.!G67=0),"ohne Ergebnis",männlich_Datenerf.!G67))</f>
        <v/>
      </c>
      <c r="H58" s="14" t="str">
        <f>IF(B58="","",IF(OR(männlich_Datenerf.!H67="",männlich_Datenerf.!H67=0),"ohne Ergebnis",männlich_Datenerf.!H67))</f>
        <v/>
      </c>
      <c r="I58" s="37" t="str">
        <f>IF(B58="","",IF(OR(männlich_Datenerf.!I67="",männlich_Datenerf.!I67=0),"ohne Ergebnis",männlich_Datenerf.!I67))</f>
        <v/>
      </c>
      <c r="J58" s="14" t="str">
        <f>IF(D58="ohne Ergebnis","0",männlich_Ausw.!D63)</f>
        <v/>
      </c>
      <c r="K58" s="14" t="str">
        <f>IF(E58="ohne Ergebnis","0",männlich_Ausw.!F63)</f>
        <v/>
      </c>
      <c r="L58" s="14" t="str">
        <f>IF(F58="ohne Ergebnis","0",männlich_Ausw.!H63)</f>
        <v/>
      </c>
      <c r="M58" s="14" t="str">
        <f>IF(G58="ohne Ergebnis","0",männlich_Ausw.!J63)</f>
        <v/>
      </c>
      <c r="N58" s="14" t="str">
        <f>IF(H58="ohne Ergebnis","0",männlich_Ausw.!L63)</f>
        <v/>
      </c>
      <c r="O58" s="37" t="str">
        <f>IF(I58="ohne Ergebnis","0",männlich_Ausw.!N63)</f>
        <v/>
      </c>
      <c r="P58" s="12" t="str">
        <f>IF(J58="0","/",männlich_Ausw.!E63)</f>
        <v/>
      </c>
      <c r="Q58" s="13" t="str">
        <f>IF(K58="0","/",männlich_Ausw.!G63)</f>
        <v/>
      </c>
      <c r="R58" s="13" t="str">
        <f>IF(L58="0","/",männlich_Ausw.!I63)</f>
        <v/>
      </c>
      <c r="S58" s="12" t="str">
        <f>IF(M58="0","/",männlich_Ausw.!K63)</f>
        <v/>
      </c>
      <c r="T58" s="14" t="str">
        <f>IF(N58="0","/",männlich_Ausw.!M63)</f>
        <v/>
      </c>
      <c r="U58" s="37" t="str">
        <f>IF(O58="0","/",männlich_Ausw.!O63)</f>
        <v/>
      </c>
      <c r="V58" s="14" t="str">
        <f>männlich_Ausw.!P63</f>
        <v/>
      </c>
      <c r="X58" s="3">
        <f>IF(männlich_Ausw.!P63="",0,IF(männlich_Ausw.!P63&gt;=männlich_Ausw.!$Q$3,10,0))</f>
        <v>0</v>
      </c>
      <c r="Y58" s="3">
        <f>IF(männlich_Datenerf.!E67="",0,IF(männlich_Datenerf.!E67&gt;=5.7,1,0))</f>
        <v>0</v>
      </c>
      <c r="Z58" s="3">
        <f>IF(männlich_Datenerf.!G67="",0,IF(männlich_Datenerf.!G67&lt;=18,1,0))</f>
        <v>0</v>
      </c>
      <c r="AA58" s="3">
        <f>IF(männlich_Datenerf.!I67="",0,IF(männlich_Datenerf.!I67&gt;=1323,1,0))</f>
        <v>0</v>
      </c>
      <c r="AB58" s="3">
        <f t="shared" si="3"/>
        <v>0</v>
      </c>
      <c r="AC58" t="str">
        <f t="shared" si="1"/>
        <v/>
      </c>
    </row>
    <row r="59" spans="1:29" x14ac:dyDescent="0.2">
      <c r="A59">
        <f t="shared" si="2"/>
        <v>58</v>
      </c>
      <c r="B59" s="23" t="str">
        <f>IF(männlich_Datenerf.!B68="","",männlich_Datenerf.!B68)</f>
        <v/>
      </c>
      <c r="C59" s="23" t="str">
        <f>IF(männlich_Datenerf.!C68="","",männlich_Datenerf.!C68)</f>
        <v/>
      </c>
      <c r="D59" s="12" t="str">
        <f>IF(B59="","",IF(OR(männlich_Datenerf.!D68="",männlich_Datenerf.!D68=0),"ohne Ergebnis",männlich_Datenerf.!D68))</f>
        <v/>
      </c>
      <c r="E59" s="12" t="str">
        <f>IF(B59="","",IF(OR(männlich_Datenerf.!E68="",männlich_Datenerf.!E68=0),"ohne Ergebnis",männlich_Datenerf.!E68))</f>
        <v/>
      </c>
      <c r="F59" s="13" t="str">
        <f>IF(B59="","",IF(OR(männlich_Datenerf.!F68="",männlich_Datenerf.!F68=0),"ohne Ergebnis",männlich_Datenerf.!F68))</f>
        <v/>
      </c>
      <c r="G59" s="12" t="str">
        <f>IF(B59="","",IF(OR(männlich_Datenerf.!G68="",männlich_Datenerf.!G68=0),"ohne Ergebnis",männlich_Datenerf.!G68))</f>
        <v/>
      </c>
      <c r="H59" s="14" t="str">
        <f>IF(B59="","",IF(OR(männlich_Datenerf.!H68="",männlich_Datenerf.!H68=0),"ohne Ergebnis",männlich_Datenerf.!H68))</f>
        <v/>
      </c>
      <c r="I59" s="37" t="str">
        <f>IF(B59="","",IF(OR(männlich_Datenerf.!I68="",männlich_Datenerf.!I68=0),"ohne Ergebnis",männlich_Datenerf.!I68))</f>
        <v/>
      </c>
      <c r="J59" s="14" t="str">
        <f>IF(D59="ohne Ergebnis","0",männlich_Ausw.!D64)</f>
        <v/>
      </c>
      <c r="K59" s="14" t="str">
        <f>IF(E59="ohne Ergebnis","0",männlich_Ausw.!F64)</f>
        <v/>
      </c>
      <c r="L59" s="14" t="str">
        <f>IF(F59="ohne Ergebnis","0",männlich_Ausw.!H64)</f>
        <v/>
      </c>
      <c r="M59" s="14" t="str">
        <f>IF(G59="ohne Ergebnis","0",männlich_Ausw.!J64)</f>
        <v/>
      </c>
      <c r="N59" s="14" t="str">
        <f>IF(H59="ohne Ergebnis","0",männlich_Ausw.!L64)</f>
        <v/>
      </c>
      <c r="O59" s="37" t="str">
        <f>IF(I59="ohne Ergebnis","0",männlich_Ausw.!N64)</f>
        <v/>
      </c>
      <c r="P59" s="12" t="str">
        <f>IF(J59="0","/",männlich_Ausw.!E64)</f>
        <v/>
      </c>
      <c r="Q59" s="13" t="str">
        <f>IF(K59="0","/",männlich_Ausw.!G64)</f>
        <v/>
      </c>
      <c r="R59" s="13" t="str">
        <f>IF(L59="0","/",männlich_Ausw.!I64)</f>
        <v/>
      </c>
      <c r="S59" s="12" t="str">
        <f>IF(M59="0","/",männlich_Ausw.!K64)</f>
        <v/>
      </c>
      <c r="T59" s="14" t="str">
        <f>IF(N59="0","/",männlich_Ausw.!M64)</f>
        <v/>
      </c>
      <c r="U59" s="37" t="str">
        <f>IF(O59="0","/",männlich_Ausw.!O64)</f>
        <v/>
      </c>
      <c r="V59" s="14" t="str">
        <f>männlich_Ausw.!P64</f>
        <v/>
      </c>
      <c r="X59" s="3">
        <f>IF(männlich_Ausw.!P64="",0,IF(männlich_Ausw.!P64&gt;=männlich_Ausw.!$Q$3,10,0))</f>
        <v>0</v>
      </c>
      <c r="Y59" s="3">
        <f>IF(männlich_Datenerf.!E68="",0,IF(männlich_Datenerf.!E68&gt;=5.7,1,0))</f>
        <v>0</v>
      </c>
      <c r="Z59" s="3">
        <f>IF(männlich_Datenerf.!G68="",0,IF(männlich_Datenerf.!G68&lt;=18,1,0))</f>
        <v>0</v>
      </c>
      <c r="AA59" s="3">
        <f>IF(männlich_Datenerf.!I68="",0,IF(männlich_Datenerf.!I68&gt;=1323,1,0))</f>
        <v>0</v>
      </c>
      <c r="AB59" s="3">
        <f t="shared" si="3"/>
        <v>0</v>
      </c>
      <c r="AC59" t="str">
        <f t="shared" si="1"/>
        <v/>
      </c>
    </row>
    <row r="60" spans="1:29" x14ac:dyDescent="0.2">
      <c r="A60">
        <f t="shared" si="2"/>
        <v>59</v>
      </c>
      <c r="B60" s="23" t="str">
        <f>IF(männlich_Datenerf.!B69="","",männlich_Datenerf.!B69)</f>
        <v/>
      </c>
      <c r="C60" s="23" t="str">
        <f>IF(männlich_Datenerf.!C69="","",männlich_Datenerf.!C69)</f>
        <v/>
      </c>
      <c r="D60" s="12" t="str">
        <f>IF(B60="","",IF(OR(männlich_Datenerf.!D69="",männlich_Datenerf.!D69=0),"ohne Ergebnis",männlich_Datenerf.!D69))</f>
        <v/>
      </c>
      <c r="E60" s="12" t="str">
        <f>IF(B60="","",IF(OR(männlich_Datenerf.!E69="",männlich_Datenerf.!E69=0),"ohne Ergebnis",männlich_Datenerf.!E69))</f>
        <v/>
      </c>
      <c r="F60" s="13" t="str">
        <f>IF(B60="","",IF(OR(männlich_Datenerf.!F69="",männlich_Datenerf.!F69=0),"ohne Ergebnis",männlich_Datenerf.!F69))</f>
        <v/>
      </c>
      <c r="G60" s="12" t="str">
        <f>IF(B60="","",IF(OR(männlich_Datenerf.!G69="",männlich_Datenerf.!G69=0),"ohne Ergebnis",männlich_Datenerf.!G69))</f>
        <v/>
      </c>
      <c r="H60" s="14" t="str">
        <f>IF(B60="","",IF(OR(männlich_Datenerf.!H69="",männlich_Datenerf.!H69=0),"ohne Ergebnis",männlich_Datenerf.!H69))</f>
        <v/>
      </c>
      <c r="I60" s="37" t="str">
        <f>IF(B60="","",IF(OR(männlich_Datenerf.!I69="",männlich_Datenerf.!I69=0),"ohne Ergebnis",männlich_Datenerf.!I69))</f>
        <v/>
      </c>
      <c r="J60" s="14" t="str">
        <f>IF(D60="ohne Ergebnis","0",männlich_Ausw.!D65)</f>
        <v/>
      </c>
      <c r="K60" s="14" t="str">
        <f>IF(E60="ohne Ergebnis","0",männlich_Ausw.!F65)</f>
        <v/>
      </c>
      <c r="L60" s="14" t="str">
        <f>IF(F60="ohne Ergebnis","0",männlich_Ausw.!H65)</f>
        <v/>
      </c>
      <c r="M60" s="14" t="str">
        <f>IF(G60="ohne Ergebnis","0",männlich_Ausw.!J65)</f>
        <v/>
      </c>
      <c r="N60" s="14" t="str">
        <f>IF(H60="ohne Ergebnis","0",männlich_Ausw.!L65)</f>
        <v/>
      </c>
      <c r="O60" s="37" t="str">
        <f>IF(I60="ohne Ergebnis","0",männlich_Ausw.!N65)</f>
        <v/>
      </c>
      <c r="P60" s="12" t="str">
        <f>IF(J60="0","/",männlich_Ausw.!E65)</f>
        <v/>
      </c>
      <c r="Q60" s="13" t="str">
        <f>IF(K60="0","/",männlich_Ausw.!G65)</f>
        <v/>
      </c>
      <c r="R60" s="13" t="str">
        <f>IF(L60="0","/",männlich_Ausw.!I65)</f>
        <v/>
      </c>
      <c r="S60" s="12" t="str">
        <f>IF(M60="0","/",männlich_Ausw.!K65)</f>
        <v/>
      </c>
      <c r="T60" s="14" t="str">
        <f>IF(N60="0","/",männlich_Ausw.!M65)</f>
        <v/>
      </c>
      <c r="U60" s="37" t="str">
        <f>IF(O60="0","/",männlich_Ausw.!O65)</f>
        <v/>
      </c>
      <c r="V60" s="14" t="str">
        <f>männlich_Ausw.!P65</f>
        <v/>
      </c>
      <c r="X60" s="3">
        <f>IF(männlich_Ausw.!P65="",0,IF(männlich_Ausw.!P65&gt;=männlich_Ausw.!$Q$3,10,0))</f>
        <v>0</v>
      </c>
      <c r="Y60" s="3">
        <f>IF(männlich_Datenerf.!E69="",0,IF(männlich_Datenerf.!E69&gt;=5.7,1,0))</f>
        <v>0</v>
      </c>
      <c r="Z60" s="3">
        <f>IF(männlich_Datenerf.!G69="",0,IF(männlich_Datenerf.!G69&lt;=18,1,0))</f>
        <v>0</v>
      </c>
      <c r="AA60" s="3">
        <f>IF(männlich_Datenerf.!I69="",0,IF(männlich_Datenerf.!I69&gt;=1323,1,0))</f>
        <v>0</v>
      </c>
      <c r="AB60" s="3">
        <f t="shared" si="3"/>
        <v>0</v>
      </c>
      <c r="AC60" t="str">
        <f t="shared" si="1"/>
        <v/>
      </c>
    </row>
    <row r="61" spans="1:29" ht="13.5" thickBot="1" x14ac:dyDescent="0.25">
      <c r="A61">
        <f t="shared" si="2"/>
        <v>60</v>
      </c>
      <c r="B61" s="43" t="str">
        <f>IF(männlich_Datenerf.!B70="","",männlich_Datenerf.!B70)</f>
        <v/>
      </c>
      <c r="C61" s="43" t="str">
        <f>IF(männlich_Datenerf.!C70="","",männlich_Datenerf.!C70)</f>
        <v/>
      </c>
      <c r="D61" s="15" t="str">
        <f>IF(B61="","",IF(OR(männlich_Datenerf.!D70="",männlich_Datenerf.!D70=0),"ohne Ergebnis",männlich_Datenerf.!D70))</f>
        <v/>
      </c>
      <c r="E61" s="15" t="str">
        <f>IF(B61="","",IF(OR(männlich_Datenerf.!E70="",männlich_Datenerf.!E70=0),"ohne Ergebnis",männlich_Datenerf.!E70))</f>
        <v/>
      </c>
      <c r="F61" s="16" t="str">
        <f>IF(B61="","",IF(OR(männlich_Datenerf.!F70="",männlich_Datenerf.!F70=0),"ohne Ergebnis",männlich_Datenerf.!F70))</f>
        <v/>
      </c>
      <c r="G61" s="15" t="str">
        <f>IF(B61="","",IF(OR(männlich_Datenerf.!G70="",männlich_Datenerf.!G70=0),"ohne Ergebnis",männlich_Datenerf.!G70))</f>
        <v/>
      </c>
      <c r="H61" s="17" t="str">
        <f>IF(B61="","",IF(OR(männlich_Datenerf.!H70="",männlich_Datenerf.!H70=0),"ohne Ergebnis",männlich_Datenerf.!H70))</f>
        <v/>
      </c>
      <c r="I61" s="38" t="str">
        <f>IF(B61="","",IF(OR(männlich_Datenerf.!I70="",männlich_Datenerf.!I70=0),"ohne Ergebnis",männlich_Datenerf.!I70))</f>
        <v/>
      </c>
      <c r="J61" s="17" t="str">
        <f>IF(D61="ohne Ergebnis","0",männlich_Ausw.!D66)</f>
        <v/>
      </c>
      <c r="K61" s="17" t="str">
        <f>IF(E61="ohne Ergebnis","0",männlich_Ausw.!F66)</f>
        <v/>
      </c>
      <c r="L61" s="17" t="str">
        <f>IF(F61="ohne Ergebnis","0",männlich_Ausw.!H66)</f>
        <v/>
      </c>
      <c r="M61" s="17" t="str">
        <f>IF(G61="ohne Ergebnis","0",männlich_Ausw.!J66)</f>
        <v/>
      </c>
      <c r="N61" s="17" t="str">
        <f>IF(H61="ohne Ergebnis","0",männlich_Ausw.!L66)</f>
        <v/>
      </c>
      <c r="O61" s="38" t="str">
        <f>IF(I61="ohne Ergebnis","0",männlich_Ausw.!N66)</f>
        <v/>
      </c>
      <c r="P61" s="15" t="str">
        <f>IF(J61="0","/",männlich_Ausw.!E66)</f>
        <v/>
      </c>
      <c r="Q61" s="16" t="str">
        <f>IF(K61="0","/",männlich_Ausw.!G66)</f>
        <v/>
      </c>
      <c r="R61" s="16" t="str">
        <f>IF(L61="0","/",männlich_Ausw.!I66)</f>
        <v/>
      </c>
      <c r="S61" s="15" t="str">
        <f>IF(M61="0","/",männlich_Ausw.!K66)</f>
        <v/>
      </c>
      <c r="T61" s="17" t="str">
        <f>IF(N61="0","/",männlich_Ausw.!M66)</f>
        <v/>
      </c>
      <c r="U61" s="38" t="str">
        <f>IF(O61="0","/",männlich_Ausw.!O66)</f>
        <v/>
      </c>
      <c r="V61" s="17" t="str">
        <f>männlich_Ausw.!P66</f>
        <v/>
      </c>
      <c r="X61" s="3">
        <f>IF(männlich_Ausw.!P66="",0,IF(männlich_Ausw.!P66&gt;=männlich_Ausw.!$Q$3,10,0))</f>
        <v>0</v>
      </c>
      <c r="Y61" s="3">
        <f>IF(männlich_Datenerf.!E70="",0,IF(männlich_Datenerf.!E70&gt;=5.7,1,0))</f>
        <v>0</v>
      </c>
      <c r="Z61" s="3">
        <f>IF(männlich_Datenerf.!G70="",0,IF(männlich_Datenerf.!G70&lt;=18,1,0))</f>
        <v>0</v>
      </c>
      <c r="AA61" s="3">
        <f>IF(männlich_Datenerf.!I70="",0,IF(männlich_Datenerf.!I70&gt;=1323,1,0))</f>
        <v>0</v>
      </c>
      <c r="AB61" s="3">
        <f t="shared" si="3"/>
        <v>0</v>
      </c>
      <c r="AC61" t="str">
        <f t="shared" si="1"/>
        <v/>
      </c>
    </row>
    <row r="62" spans="1:29" x14ac:dyDescent="0.2">
      <c r="A62">
        <f t="shared" si="2"/>
        <v>61</v>
      </c>
      <c r="B62" s="44" t="str">
        <f>IF(männlich_Datenerf.!B71="","",männlich_Datenerf.!B71)</f>
        <v/>
      </c>
      <c r="C62" s="44" t="str">
        <f>IF(männlich_Datenerf.!C71="","",männlich_Datenerf.!C71)</f>
        <v/>
      </c>
      <c r="D62" s="18" t="str">
        <f>IF(B62="","",IF(OR(männlich_Datenerf.!D71="",männlich_Datenerf.!D71=0),"ohne Ergebnis",männlich_Datenerf.!D71))</f>
        <v/>
      </c>
      <c r="E62" s="18" t="str">
        <f>IF(B62="","",IF(OR(männlich_Datenerf.!E71="",männlich_Datenerf.!E71=0),"ohne Ergebnis",männlich_Datenerf.!E71))</f>
        <v/>
      </c>
      <c r="F62" s="19" t="str">
        <f>IF(B62="","",IF(OR(männlich_Datenerf.!F71="",männlich_Datenerf.!F71=0),"ohne Ergebnis",männlich_Datenerf.!F71))</f>
        <v/>
      </c>
      <c r="G62" s="18" t="str">
        <f>IF(B62="","",IF(OR(männlich_Datenerf.!G71="",männlich_Datenerf.!G71=0),"ohne Ergebnis",männlich_Datenerf.!G71))</f>
        <v/>
      </c>
      <c r="H62" s="20" t="str">
        <f>IF(B62="","",IF(OR(männlich_Datenerf.!H71="",männlich_Datenerf.!H71=0),"ohne Ergebnis",männlich_Datenerf.!H71))</f>
        <v/>
      </c>
      <c r="I62" s="39" t="str">
        <f>IF(B62="","",IF(OR(männlich_Datenerf.!I71="",männlich_Datenerf.!I71=0),"ohne Ergebnis",männlich_Datenerf.!I71))</f>
        <v/>
      </c>
      <c r="J62" s="20" t="str">
        <f>IF(D62="ohne Ergebnis","0",männlich_Ausw.!D67)</f>
        <v/>
      </c>
      <c r="K62" s="20" t="str">
        <f>IF(E62="ohne Ergebnis","0",männlich_Ausw.!F67)</f>
        <v/>
      </c>
      <c r="L62" s="20" t="str">
        <f>IF(F62="ohne Ergebnis","0",männlich_Ausw.!H67)</f>
        <v/>
      </c>
      <c r="M62" s="20" t="str">
        <f>IF(G62="ohne Ergebnis","0",männlich_Ausw.!J67)</f>
        <v/>
      </c>
      <c r="N62" s="20" t="str">
        <f>IF(H62="ohne Ergebnis","0",männlich_Ausw.!L67)</f>
        <v/>
      </c>
      <c r="O62" s="39" t="str">
        <f>IF(I62="ohne Ergebnis","0",männlich_Ausw.!N67)</f>
        <v/>
      </c>
      <c r="P62" s="18" t="str">
        <f>IF(J62="0","/",männlich_Ausw.!E67)</f>
        <v/>
      </c>
      <c r="Q62" s="19" t="str">
        <f>IF(K62="0","/",männlich_Ausw.!G67)</f>
        <v/>
      </c>
      <c r="R62" s="19" t="str">
        <f>IF(L62="0","/",männlich_Ausw.!I67)</f>
        <v/>
      </c>
      <c r="S62" s="18" t="str">
        <f>IF(M62="0","/",männlich_Ausw.!K67)</f>
        <v/>
      </c>
      <c r="T62" s="20" t="str">
        <f>IF(N62="0","/",männlich_Ausw.!M67)</f>
        <v/>
      </c>
      <c r="U62" s="39" t="str">
        <f>IF(O62="0","/",männlich_Ausw.!O67)</f>
        <v/>
      </c>
      <c r="V62" s="20" t="str">
        <f>männlich_Ausw.!P67</f>
        <v/>
      </c>
      <c r="X62" s="3">
        <f>IF(männlich_Ausw.!P67="",0,IF(männlich_Ausw.!P67&gt;=männlich_Ausw.!$Q$3,10,0))</f>
        <v>0</v>
      </c>
      <c r="Y62" s="3">
        <f>IF(männlich_Datenerf.!E71="",0,IF(männlich_Datenerf.!E71&gt;=5.7,1,0))</f>
        <v>0</v>
      </c>
      <c r="Z62" s="3">
        <f>IF(männlich_Datenerf.!G71="",0,IF(männlich_Datenerf.!G71&lt;=18,1,0))</f>
        <v>0</v>
      </c>
      <c r="AA62" s="3">
        <f>IF(männlich_Datenerf.!I71="",0,IF(männlich_Datenerf.!I71&gt;=1323,1,0))</f>
        <v>0</v>
      </c>
      <c r="AB62" s="3">
        <f t="shared" si="3"/>
        <v>0</v>
      </c>
      <c r="AC62" t="str">
        <f t="shared" si="1"/>
        <v/>
      </c>
    </row>
    <row r="63" spans="1:29" x14ac:dyDescent="0.2">
      <c r="A63">
        <f t="shared" si="2"/>
        <v>62</v>
      </c>
      <c r="B63" s="23" t="str">
        <f>IF(männlich_Datenerf.!B72="","",männlich_Datenerf.!B72)</f>
        <v/>
      </c>
      <c r="C63" s="23" t="str">
        <f>IF(männlich_Datenerf.!C72="","",männlich_Datenerf.!C72)</f>
        <v/>
      </c>
      <c r="D63" s="12" t="str">
        <f>IF(B63="","",IF(OR(männlich_Datenerf.!D72="",männlich_Datenerf.!D72=0),"ohne Ergebnis",männlich_Datenerf.!D72))</f>
        <v/>
      </c>
      <c r="E63" s="12" t="str">
        <f>IF(B63="","",IF(OR(männlich_Datenerf.!E72="",männlich_Datenerf.!E72=0),"ohne Ergebnis",männlich_Datenerf.!E72))</f>
        <v/>
      </c>
      <c r="F63" s="13" t="str">
        <f>IF(B63="","",IF(OR(männlich_Datenerf.!F72="",männlich_Datenerf.!F72=0),"ohne Ergebnis",männlich_Datenerf.!F72))</f>
        <v/>
      </c>
      <c r="G63" s="12" t="str">
        <f>IF(B63="","",IF(OR(männlich_Datenerf.!G72="",männlich_Datenerf.!G72=0),"ohne Ergebnis",männlich_Datenerf.!G72))</f>
        <v/>
      </c>
      <c r="H63" s="14" t="str">
        <f>IF(B63="","",IF(OR(männlich_Datenerf.!H72="",männlich_Datenerf.!H72=0),"ohne Ergebnis",männlich_Datenerf.!H72))</f>
        <v/>
      </c>
      <c r="I63" s="37" t="str">
        <f>IF(B63="","",IF(OR(männlich_Datenerf.!I72="",männlich_Datenerf.!I72=0),"ohne Ergebnis",männlich_Datenerf.!I72))</f>
        <v/>
      </c>
      <c r="J63" s="14" t="str">
        <f>IF(D63="ohne Ergebnis","0",männlich_Ausw.!D68)</f>
        <v/>
      </c>
      <c r="K63" s="14" t="str">
        <f>IF(E63="ohne Ergebnis","0",männlich_Ausw.!F68)</f>
        <v/>
      </c>
      <c r="L63" s="14" t="str">
        <f>IF(F63="ohne Ergebnis","0",männlich_Ausw.!H68)</f>
        <v/>
      </c>
      <c r="M63" s="14" t="str">
        <f>IF(G63="ohne Ergebnis","0",männlich_Ausw.!J68)</f>
        <v/>
      </c>
      <c r="N63" s="14" t="str">
        <f>IF(H63="ohne Ergebnis","0",männlich_Ausw.!L68)</f>
        <v/>
      </c>
      <c r="O63" s="37" t="str">
        <f>IF(I63="ohne Ergebnis","0",männlich_Ausw.!N68)</f>
        <v/>
      </c>
      <c r="P63" s="12" t="str">
        <f>IF(J63="0","/",männlich_Ausw.!E68)</f>
        <v/>
      </c>
      <c r="Q63" s="13" t="str">
        <f>IF(K63="0","/",männlich_Ausw.!G68)</f>
        <v/>
      </c>
      <c r="R63" s="13" t="str">
        <f>IF(L63="0","/",männlich_Ausw.!I68)</f>
        <v/>
      </c>
      <c r="S63" s="12" t="str">
        <f>IF(M63="0","/",männlich_Ausw.!K68)</f>
        <v/>
      </c>
      <c r="T63" s="14" t="str">
        <f>IF(N63="0","/",männlich_Ausw.!M68)</f>
        <v/>
      </c>
      <c r="U63" s="37" t="str">
        <f>IF(O63="0","/",männlich_Ausw.!O68)</f>
        <v/>
      </c>
      <c r="V63" s="14" t="str">
        <f>männlich_Ausw.!P68</f>
        <v/>
      </c>
      <c r="X63" s="3">
        <f>IF(männlich_Ausw.!P68="",0,IF(männlich_Ausw.!P68&gt;=männlich_Ausw.!$Q$3,10,0))</f>
        <v>0</v>
      </c>
      <c r="Y63" s="3">
        <f>IF(männlich_Datenerf.!E72="",0,IF(männlich_Datenerf.!E72&gt;=5.7,1,0))</f>
        <v>0</v>
      </c>
      <c r="Z63" s="3">
        <f>IF(männlich_Datenerf.!G72="",0,IF(männlich_Datenerf.!G72&lt;=18,1,0))</f>
        <v>0</v>
      </c>
      <c r="AA63" s="3">
        <f>IF(männlich_Datenerf.!I72="",0,IF(männlich_Datenerf.!I72&gt;=1323,1,0))</f>
        <v>0</v>
      </c>
      <c r="AB63" s="3">
        <f t="shared" si="3"/>
        <v>0</v>
      </c>
      <c r="AC63" t="str">
        <f t="shared" si="1"/>
        <v/>
      </c>
    </row>
    <row r="64" spans="1:29" x14ac:dyDescent="0.2">
      <c r="A64">
        <f t="shared" si="2"/>
        <v>63</v>
      </c>
      <c r="B64" s="23" t="str">
        <f>IF(männlich_Datenerf.!B73="","",männlich_Datenerf.!B73)</f>
        <v/>
      </c>
      <c r="C64" s="23" t="str">
        <f>IF(männlich_Datenerf.!C73="","",männlich_Datenerf.!C73)</f>
        <v/>
      </c>
      <c r="D64" s="12" t="str">
        <f>IF(B64="","",IF(OR(männlich_Datenerf.!D73="",männlich_Datenerf.!D73=0),"ohne Ergebnis",männlich_Datenerf.!D73))</f>
        <v/>
      </c>
      <c r="E64" s="12" t="str">
        <f>IF(B64="","",IF(OR(männlich_Datenerf.!E73="",männlich_Datenerf.!E73=0),"ohne Ergebnis",männlich_Datenerf.!E73))</f>
        <v/>
      </c>
      <c r="F64" s="13" t="str">
        <f>IF(B64="","",IF(OR(männlich_Datenerf.!F73="",männlich_Datenerf.!F73=0),"ohne Ergebnis",männlich_Datenerf.!F73))</f>
        <v/>
      </c>
      <c r="G64" s="12" t="str">
        <f>IF(B64="","",IF(OR(männlich_Datenerf.!G73="",männlich_Datenerf.!G73=0),"ohne Ergebnis",männlich_Datenerf.!G73))</f>
        <v/>
      </c>
      <c r="H64" s="14" t="str">
        <f>IF(B64="","",IF(OR(männlich_Datenerf.!H73="",männlich_Datenerf.!H73=0),"ohne Ergebnis",männlich_Datenerf.!H73))</f>
        <v/>
      </c>
      <c r="I64" s="37" t="str">
        <f>IF(B64="","",IF(OR(männlich_Datenerf.!I73="",männlich_Datenerf.!I73=0),"ohne Ergebnis",männlich_Datenerf.!I73))</f>
        <v/>
      </c>
      <c r="J64" s="14" t="str">
        <f>IF(D64="ohne Ergebnis","0",männlich_Ausw.!D69)</f>
        <v/>
      </c>
      <c r="K64" s="14" t="str">
        <f>IF(E64="ohne Ergebnis","0",männlich_Ausw.!F69)</f>
        <v/>
      </c>
      <c r="L64" s="14" t="str">
        <f>IF(F64="ohne Ergebnis","0",männlich_Ausw.!H69)</f>
        <v/>
      </c>
      <c r="M64" s="14" t="str">
        <f>IF(G64="ohne Ergebnis","0",männlich_Ausw.!J69)</f>
        <v/>
      </c>
      <c r="N64" s="14" t="str">
        <f>IF(H64="ohne Ergebnis","0",männlich_Ausw.!L69)</f>
        <v/>
      </c>
      <c r="O64" s="37" t="str">
        <f>IF(I64="ohne Ergebnis","0",männlich_Ausw.!N69)</f>
        <v/>
      </c>
      <c r="P64" s="12" t="str">
        <f>IF(J64="0","/",männlich_Ausw.!E69)</f>
        <v/>
      </c>
      <c r="Q64" s="13" t="str">
        <f>IF(K64="0","/",männlich_Ausw.!G69)</f>
        <v/>
      </c>
      <c r="R64" s="13" t="str">
        <f>IF(L64="0","/",männlich_Ausw.!I69)</f>
        <v/>
      </c>
      <c r="S64" s="12" t="str">
        <f>IF(M64="0","/",männlich_Ausw.!K69)</f>
        <v/>
      </c>
      <c r="T64" s="14" t="str">
        <f>IF(N64="0","/",männlich_Ausw.!M69)</f>
        <v/>
      </c>
      <c r="U64" s="37" t="str">
        <f>IF(O64="0","/",männlich_Ausw.!O69)</f>
        <v/>
      </c>
      <c r="V64" s="14" t="str">
        <f>männlich_Ausw.!P69</f>
        <v/>
      </c>
      <c r="X64" s="3">
        <f>IF(männlich_Ausw.!P69="",0,IF(männlich_Ausw.!P69&gt;=männlich_Ausw.!$Q$3,10,0))</f>
        <v>0</v>
      </c>
      <c r="Y64" s="3">
        <f>IF(männlich_Datenerf.!E73="",0,IF(männlich_Datenerf.!E73&gt;=5.7,1,0))</f>
        <v>0</v>
      </c>
      <c r="Z64" s="3">
        <f>IF(männlich_Datenerf.!G73="",0,IF(männlich_Datenerf.!G73&lt;=18,1,0))</f>
        <v>0</v>
      </c>
      <c r="AA64" s="3">
        <f>IF(männlich_Datenerf.!I73="",0,IF(männlich_Datenerf.!I73&gt;=1323,1,0))</f>
        <v>0</v>
      </c>
      <c r="AB64" s="3">
        <f t="shared" si="3"/>
        <v>0</v>
      </c>
      <c r="AC64" t="str">
        <f t="shared" si="1"/>
        <v/>
      </c>
    </row>
    <row r="65" spans="1:29" x14ac:dyDescent="0.2">
      <c r="A65">
        <f t="shared" si="2"/>
        <v>64</v>
      </c>
      <c r="B65" s="23" t="str">
        <f>IF(männlich_Datenerf.!B74="","",männlich_Datenerf.!B74)</f>
        <v/>
      </c>
      <c r="C65" s="23" t="str">
        <f>IF(männlich_Datenerf.!C74="","",männlich_Datenerf.!C74)</f>
        <v/>
      </c>
      <c r="D65" s="12" t="str">
        <f>IF(B65="","",IF(OR(männlich_Datenerf.!D74="",männlich_Datenerf.!D74=0),"ohne Ergebnis",männlich_Datenerf.!D74))</f>
        <v/>
      </c>
      <c r="E65" s="12" t="str">
        <f>IF(B65="","",IF(OR(männlich_Datenerf.!E74="",männlich_Datenerf.!E74=0),"ohne Ergebnis",männlich_Datenerf.!E74))</f>
        <v/>
      </c>
      <c r="F65" s="13" t="str">
        <f>IF(B65="","",IF(OR(männlich_Datenerf.!F74="",männlich_Datenerf.!F74=0),"ohne Ergebnis",männlich_Datenerf.!F74))</f>
        <v/>
      </c>
      <c r="G65" s="12" t="str">
        <f>IF(B65="","",IF(OR(männlich_Datenerf.!G74="",männlich_Datenerf.!G74=0),"ohne Ergebnis",männlich_Datenerf.!G74))</f>
        <v/>
      </c>
      <c r="H65" s="14" t="str">
        <f>IF(B65="","",IF(OR(männlich_Datenerf.!H74="",männlich_Datenerf.!H74=0),"ohne Ergebnis",männlich_Datenerf.!H74))</f>
        <v/>
      </c>
      <c r="I65" s="37" t="str">
        <f>IF(B65="","",IF(OR(männlich_Datenerf.!I74="",männlich_Datenerf.!I74=0),"ohne Ergebnis",männlich_Datenerf.!I74))</f>
        <v/>
      </c>
      <c r="J65" s="14" t="str">
        <f>IF(D65="ohne Ergebnis","0",männlich_Ausw.!D70)</f>
        <v/>
      </c>
      <c r="K65" s="14" t="str">
        <f>IF(E65="ohne Ergebnis","0",männlich_Ausw.!F70)</f>
        <v/>
      </c>
      <c r="L65" s="14" t="str">
        <f>IF(F65="ohne Ergebnis","0",männlich_Ausw.!H70)</f>
        <v/>
      </c>
      <c r="M65" s="14" t="str">
        <f>IF(G65="ohne Ergebnis","0",männlich_Ausw.!J70)</f>
        <v/>
      </c>
      <c r="N65" s="14" t="str">
        <f>IF(H65="ohne Ergebnis","0",männlich_Ausw.!L70)</f>
        <v/>
      </c>
      <c r="O65" s="37" t="str">
        <f>IF(I65="ohne Ergebnis","0",männlich_Ausw.!N70)</f>
        <v/>
      </c>
      <c r="P65" s="12" t="str">
        <f>IF(J65="0","/",männlich_Ausw.!E70)</f>
        <v/>
      </c>
      <c r="Q65" s="13" t="str">
        <f>IF(K65="0","/",männlich_Ausw.!G70)</f>
        <v/>
      </c>
      <c r="R65" s="13" t="str">
        <f>IF(L65="0","/",männlich_Ausw.!I70)</f>
        <v/>
      </c>
      <c r="S65" s="12" t="str">
        <f>IF(M65="0","/",männlich_Ausw.!K70)</f>
        <v/>
      </c>
      <c r="T65" s="14" t="str">
        <f>IF(N65="0","/",männlich_Ausw.!M70)</f>
        <v/>
      </c>
      <c r="U65" s="37" t="str">
        <f>IF(O65="0","/",männlich_Ausw.!O70)</f>
        <v/>
      </c>
      <c r="V65" s="14" t="str">
        <f>männlich_Ausw.!P70</f>
        <v/>
      </c>
      <c r="X65" s="3">
        <f>IF(männlich_Ausw.!P70="",0,IF(männlich_Ausw.!P70&gt;=männlich_Ausw.!$Q$3,10,0))</f>
        <v>0</v>
      </c>
      <c r="Y65" s="3">
        <f>IF(männlich_Datenerf.!E74="",0,IF(männlich_Datenerf.!E74&gt;=5.7,1,0))</f>
        <v>0</v>
      </c>
      <c r="Z65" s="3">
        <f>IF(männlich_Datenerf.!G74="",0,IF(männlich_Datenerf.!G74&lt;=18,1,0))</f>
        <v>0</v>
      </c>
      <c r="AA65" s="3">
        <f>IF(männlich_Datenerf.!I74="",0,IF(männlich_Datenerf.!I74&gt;=1323,1,0))</f>
        <v>0</v>
      </c>
      <c r="AB65" s="3">
        <f t="shared" si="3"/>
        <v>0</v>
      </c>
      <c r="AC65" t="str">
        <f t="shared" si="1"/>
        <v/>
      </c>
    </row>
    <row r="66" spans="1:29" ht="13.5" thickBot="1" x14ac:dyDescent="0.25">
      <c r="A66">
        <f t="shared" si="2"/>
        <v>65</v>
      </c>
      <c r="B66" s="43" t="str">
        <f>IF(männlich_Datenerf.!B75="","",männlich_Datenerf.!B75)</f>
        <v/>
      </c>
      <c r="C66" s="43" t="str">
        <f>IF(männlich_Datenerf.!C75="","",männlich_Datenerf.!C75)</f>
        <v/>
      </c>
      <c r="D66" s="15" t="str">
        <f>IF(B66="","",IF(OR(männlich_Datenerf.!D75="",männlich_Datenerf.!D75=0),"ohne Ergebnis",männlich_Datenerf.!D75))</f>
        <v/>
      </c>
      <c r="E66" s="15" t="str">
        <f>IF(B66="","",IF(OR(männlich_Datenerf.!E75="",männlich_Datenerf.!E75=0),"ohne Ergebnis",männlich_Datenerf.!E75))</f>
        <v/>
      </c>
      <c r="F66" s="16" t="str">
        <f>IF(B66="","",IF(OR(männlich_Datenerf.!F75="",männlich_Datenerf.!F75=0),"ohne Ergebnis",männlich_Datenerf.!F75))</f>
        <v/>
      </c>
      <c r="G66" s="15" t="str">
        <f>IF(B66="","",IF(OR(männlich_Datenerf.!G75="",männlich_Datenerf.!G75=0),"ohne Ergebnis",männlich_Datenerf.!G75))</f>
        <v/>
      </c>
      <c r="H66" s="17" t="str">
        <f>IF(B66="","",IF(OR(männlich_Datenerf.!H75="",männlich_Datenerf.!H75=0),"ohne Ergebnis",männlich_Datenerf.!H75))</f>
        <v/>
      </c>
      <c r="I66" s="38" t="str">
        <f>IF(B66="","",IF(OR(männlich_Datenerf.!I75="",männlich_Datenerf.!I75=0),"ohne Ergebnis",männlich_Datenerf.!I75))</f>
        <v/>
      </c>
      <c r="J66" s="17" t="str">
        <f>IF(D66="ohne Ergebnis","0",männlich_Ausw.!D71)</f>
        <v/>
      </c>
      <c r="K66" s="17" t="str">
        <f>IF(E66="ohne Ergebnis","0",männlich_Ausw.!F71)</f>
        <v/>
      </c>
      <c r="L66" s="17" t="str">
        <f>IF(F66="ohne Ergebnis","0",männlich_Ausw.!H71)</f>
        <v/>
      </c>
      <c r="M66" s="17" t="str">
        <f>IF(G66="ohne Ergebnis","0",männlich_Ausw.!J71)</f>
        <v/>
      </c>
      <c r="N66" s="17" t="str">
        <f>IF(H66="ohne Ergebnis","0",männlich_Ausw.!L71)</f>
        <v/>
      </c>
      <c r="O66" s="38" t="str">
        <f>IF(I66="ohne Ergebnis","0",männlich_Ausw.!N71)</f>
        <v/>
      </c>
      <c r="P66" s="15" t="str">
        <f>IF(J66="0","/",männlich_Ausw.!E71)</f>
        <v/>
      </c>
      <c r="Q66" s="16" t="str">
        <f>IF(K66="0","/",männlich_Ausw.!G71)</f>
        <v/>
      </c>
      <c r="R66" s="16" t="str">
        <f>IF(L66="0","/",männlich_Ausw.!I71)</f>
        <v/>
      </c>
      <c r="S66" s="15" t="str">
        <f>IF(M66="0","/",männlich_Ausw.!K71)</f>
        <v/>
      </c>
      <c r="T66" s="17" t="str">
        <f>IF(N66="0","/",männlich_Ausw.!M71)</f>
        <v/>
      </c>
      <c r="U66" s="38" t="str">
        <f>IF(O66="0","/",männlich_Ausw.!O71)</f>
        <v/>
      </c>
      <c r="V66" s="17" t="str">
        <f>männlich_Ausw.!P71</f>
        <v/>
      </c>
      <c r="X66" s="3">
        <f>IF(männlich_Ausw.!P71="",0,IF(männlich_Ausw.!P71&gt;=männlich_Ausw.!$Q$3,10,0))</f>
        <v>0</v>
      </c>
      <c r="Y66" s="3">
        <f>IF(männlich_Datenerf.!E75="",0,IF(männlich_Datenerf.!E75&gt;=5.7,1,0))</f>
        <v>0</v>
      </c>
      <c r="Z66" s="3">
        <f>IF(männlich_Datenerf.!G75="",0,IF(männlich_Datenerf.!G75&lt;=18,1,0))</f>
        <v>0</v>
      </c>
      <c r="AA66" s="3">
        <f>IF(männlich_Datenerf.!I75="",0,IF(männlich_Datenerf.!I75&gt;=1323,1,0))</f>
        <v>0</v>
      </c>
      <c r="AB66" s="3">
        <f t="shared" si="3"/>
        <v>0</v>
      </c>
      <c r="AC66" t="str">
        <f t="shared" si="1"/>
        <v/>
      </c>
    </row>
    <row r="67" spans="1:29" x14ac:dyDescent="0.2">
      <c r="A67">
        <f t="shared" si="2"/>
        <v>66</v>
      </c>
      <c r="B67" s="44" t="str">
        <f>IF(männlich_Datenerf.!B76="","",männlich_Datenerf.!B76)</f>
        <v/>
      </c>
      <c r="C67" s="44" t="str">
        <f>IF(männlich_Datenerf.!C76="","",männlich_Datenerf.!C76)</f>
        <v/>
      </c>
      <c r="D67" s="18" t="str">
        <f>IF(B67="","",IF(OR(männlich_Datenerf.!D76="",männlich_Datenerf.!D76=0),"ohne Ergebnis",männlich_Datenerf.!D76))</f>
        <v/>
      </c>
      <c r="E67" s="18" t="str">
        <f>IF(B67="","",IF(OR(männlich_Datenerf.!E76="",männlich_Datenerf.!E76=0),"ohne Ergebnis",männlich_Datenerf.!E76))</f>
        <v/>
      </c>
      <c r="F67" s="19" t="str">
        <f>IF(B67="","",IF(OR(männlich_Datenerf.!F76="",männlich_Datenerf.!F76=0),"ohne Ergebnis",männlich_Datenerf.!F76))</f>
        <v/>
      </c>
      <c r="G67" s="18" t="str">
        <f>IF(B67="","",IF(OR(männlich_Datenerf.!G76="",männlich_Datenerf.!G76=0),"ohne Ergebnis",männlich_Datenerf.!G76))</f>
        <v/>
      </c>
      <c r="H67" s="20" t="str">
        <f>IF(B67="","",IF(OR(männlich_Datenerf.!H76="",männlich_Datenerf.!H76=0),"ohne Ergebnis",männlich_Datenerf.!H76))</f>
        <v/>
      </c>
      <c r="I67" s="39" t="str">
        <f>IF(B67="","",IF(OR(männlich_Datenerf.!I76="",männlich_Datenerf.!I76=0),"ohne Ergebnis",männlich_Datenerf.!I76))</f>
        <v/>
      </c>
      <c r="J67" s="20" t="str">
        <f>IF(D67="ohne Ergebnis","0",männlich_Ausw.!D72)</f>
        <v/>
      </c>
      <c r="K67" s="20" t="str">
        <f>IF(E67="ohne Ergebnis","0",männlich_Ausw.!F72)</f>
        <v/>
      </c>
      <c r="L67" s="20" t="str">
        <f>IF(F67="ohne Ergebnis","0",männlich_Ausw.!H72)</f>
        <v/>
      </c>
      <c r="M67" s="20" t="str">
        <f>IF(G67="ohne Ergebnis","0",männlich_Ausw.!J72)</f>
        <v/>
      </c>
      <c r="N67" s="20" t="str">
        <f>IF(H67="ohne Ergebnis","0",männlich_Ausw.!L72)</f>
        <v/>
      </c>
      <c r="O67" s="39" t="str">
        <f>IF(I67="ohne Ergebnis","0",männlich_Ausw.!N72)</f>
        <v/>
      </c>
      <c r="P67" s="18" t="str">
        <f>IF(J67="0","/",männlich_Ausw.!E72)</f>
        <v/>
      </c>
      <c r="Q67" s="19" t="str">
        <f>IF(K67="0","/",männlich_Ausw.!G72)</f>
        <v/>
      </c>
      <c r="R67" s="19" t="str">
        <f>IF(L67="0","/",männlich_Ausw.!I72)</f>
        <v/>
      </c>
      <c r="S67" s="18" t="str">
        <f>IF(M67="0","/",männlich_Ausw.!K72)</f>
        <v/>
      </c>
      <c r="T67" s="20" t="str">
        <f>IF(N67="0","/",männlich_Ausw.!M72)</f>
        <v/>
      </c>
      <c r="U67" s="39" t="str">
        <f>IF(O67="0","/",männlich_Ausw.!O72)</f>
        <v/>
      </c>
      <c r="V67" s="20" t="str">
        <f>männlich_Ausw.!P72</f>
        <v/>
      </c>
      <c r="X67" s="3">
        <f>IF(männlich_Ausw.!P72="",0,IF(männlich_Ausw.!P72&gt;=männlich_Ausw.!$Q$3,10,0))</f>
        <v>0</v>
      </c>
      <c r="Y67" s="3">
        <f>IF(männlich_Datenerf.!E76="",0,IF(männlich_Datenerf.!E76&gt;=5.7,1,0))</f>
        <v>0</v>
      </c>
      <c r="Z67" s="3">
        <f>IF(männlich_Datenerf.!G76="",0,IF(männlich_Datenerf.!G76&lt;=18,1,0))</f>
        <v>0</v>
      </c>
      <c r="AA67" s="3">
        <f>IF(männlich_Datenerf.!I76="",0,IF(männlich_Datenerf.!I76&gt;=1323,1,0))</f>
        <v>0</v>
      </c>
      <c r="AB67" s="3">
        <f t="shared" si="3"/>
        <v>0</v>
      </c>
      <c r="AC67" t="str">
        <f t="shared" ref="AC67:AC81" si="4">IF(AB67&gt;9,"Multitalent",IF(AB67&gt;0,"Fähigkeitstalent",""))</f>
        <v/>
      </c>
    </row>
    <row r="68" spans="1:29" x14ac:dyDescent="0.2">
      <c r="A68">
        <f t="shared" ref="A68:A81" si="5">A67+1</f>
        <v>67</v>
      </c>
      <c r="B68" s="23" t="str">
        <f>IF(männlich_Datenerf.!B77="","",männlich_Datenerf.!B77)</f>
        <v/>
      </c>
      <c r="C68" s="23" t="str">
        <f>IF(männlich_Datenerf.!C77="","",männlich_Datenerf.!C77)</f>
        <v/>
      </c>
      <c r="D68" s="12" t="str">
        <f>IF(B68="","",IF(OR(männlich_Datenerf.!D77="",männlich_Datenerf.!D77=0),"ohne Ergebnis",männlich_Datenerf.!D77))</f>
        <v/>
      </c>
      <c r="E68" s="12" t="str">
        <f>IF(B68="","",IF(OR(männlich_Datenerf.!E77="",männlich_Datenerf.!E77=0),"ohne Ergebnis",männlich_Datenerf.!E77))</f>
        <v/>
      </c>
      <c r="F68" s="13" t="str">
        <f>IF(B68="","",IF(OR(männlich_Datenerf.!F77="",männlich_Datenerf.!F77=0),"ohne Ergebnis",männlich_Datenerf.!F77))</f>
        <v/>
      </c>
      <c r="G68" s="12" t="str">
        <f>IF(B68="","",IF(OR(männlich_Datenerf.!G77="",männlich_Datenerf.!G77=0),"ohne Ergebnis",männlich_Datenerf.!G77))</f>
        <v/>
      </c>
      <c r="H68" s="14" t="str">
        <f>IF(B68="","",IF(OR(männlich_Datenerf.!H77="",männlich_Datenerf.!H77=0),"ohne Ergebnis",männlich_Datenerf.!H77))</f>
        <v/>
      </c>
      <c r="I68" s="37" t="str">
        <f>IF(B68="","",IF(OR(männlich_Datenerf.!I77="",männlich_Datenerf.!I77=0),"ohne Ergebnis",männlich_Datenerf.!I77))</f>
        <v/>
      </c>
      <c r="J68" s="14" t="str">
        <f>IF(D68="ohne Ergebnis","0",männlich_Ausw.!D73)</f>
        <v/>
      </c>
      <c r="K68" s="14" t="str">
        <f>IF(E68="ohne Ergebnis","0",männlich_Ausw.!F73)</f>
        <v/>
      </c>
      <c r="L68" s="14" t="str">
        <f>IF(F68="ohne Ergebnis","0",männlich_Ausw.!H73)</f>
        <v/>
      </c>
      <c r="M68" s="14" t="str">
        <f>IF(G68="ohne Ergebnis","0",männlich_Ausw.!J73)</f>
        <v/>
      </c>
      <c r="N68" s="14" t="str">
        <f>IF(H68="ohne Ergebnis","0",männlich_Ausw.!L73)</f>
        <v/>
      </c>
      <c r="O68" s="37" t="str">
        <f>IF(I68="ohne Ergebnis","0",männlich_Ausw.!N73)</f>
        <v/>
      </c>
      <c r="P68" s="12" t="str">
        <f>IF(J68="0","/",männlich_Ausw.!E73)</f>
        <v/>
      </c>
      <c r="Q68" s="13" t="str">
        <f>IF(K68="0","/",männlich_Ausw.!G73)</f>
        <v/>
      </c>
      <c r="R68" s="13" t="str">
        <f>IF(L68="0","/",männlich_Ausw.!I73)</f>
        <v/>
      </c>
      <c r="S68" s="12" t="str">
        <f>IF(M68="0","/",männlich_Ausw.!K73)</f>
        <v/>
      </c>
      <c r="T68" s="14" t="str">
        <f>IF(N68="0","/",männlich_Ausw.!M73)</f>
        <v/>
      </c>
      <c r="U68" s="37" t="str">
        <f>IF(O68="0","/",männlich_Ausw.!O73)</f>
        <v/>
      </c>
      <c r="V68" s="14" t="str">
        <f>männlich_Ausw.!P73</f>
        <v/>
      </c>
      <c r="X68" s="3">
        <f>IF(männlich_Ausw.!P73="",0,IF(männlich_Ausw.!P73&gt;=männlich_Ausw.!$Q$3,10,0))</f>
        <v>0</v>
      </c>
      <c r="Y68" s="3">
        <f>IF(männlich_Datenerf.!E77="",0,IF(männlich_Datenerf.!E77&gt;=5.7,1,0))</f>
        <v>0</v>
      </c>
      <c r="Z68" s="3">
        <f>IF(männlich_Datenerf.!G77="",0,IF(männlich_Datenerf.!G77&lt;=18,1,0))</f>
        <v>0</v>
      </c>
      <c r="AA68" s="3">
        <f>IF(männlich_Datenerf.!I77="",0,IF(männlich_Datenerf.!I77&gt;=1323,1,0))</f>
        <v>0</v>
      </c>
      <c r="AB68" s="3">
        <f t="shared" si="3"/>
        <v>0</v>
      </c>
      <c r="AC68" t="str">
        <f t="shared" si="4"/>
        <v/>
      </c>
    </row>
    <row r="69" spans="1:29" x14ac:dyDescent="0.2">
      <c r="A69">
        <f t="shared" si="5"/>
        <v>68</v>
      </c>
      <c r="B69" s="23" t="str">
        <f>IF(männlich_Datenerf.!B78="","",männlich_Datenerf.!B78)</f>
        <v/>
      </c>
      <c r="C69" s="23" t="str">
        <f>IF(männlich_Datenerf.!C78="","",männlich_Datenerf.!C78)</f>
        <v/>
      </c>
      <c r="D69" s="12" t="str">
        <f>IF(B69="","",IF(OR(männlich_Datenerf.!D78="",männlich_Datenerf.!D78=0),"ohne Ergebnis",männlich_Datenerf.!D78))</f>
        <v/>
      </c>
      <c r="E69" s="12" t="str">
        <f>IF(B69="","",IF(OR(männlich_Datenerf.!E78="",männlich_Datenerf.!E78=0),"ohne Ergebnis",männlich_Datenerf.!E78))</f>
        <v/>
      </c>
      <c r="F69" s="13" t="str">
        <f>IF(B69="","",IF(OR(männlich_Datenerf.!F78="",männlich_Datenerf.!F78=0),"ohne Ergebnis",männlich_Datenerf.!F78))</f>
        <v/>
      </c>
      <c r="G69" s="12" t="str">
        <f>IF(B69="","",IF(OR(männlich_Datenerf.!G78="",männlich_Datenerf.!G78=0),"ohne Ergebnis",männlich_Datenerf.!G78))</f>
        <v/>
      </c>
      <c r="H69" s="14" t="str">
        <f>IF(B69="","",IF(OR(männlich_Datenerf.!H78="",männlich_Datenerf.!H78=0),"ohne Ergebnis",männlich_Datenerf.!H78))</f>
        <v/>
      </c>
      <c r="I69" s="37" t="str">
        <f>IF(B69="","",IF(OR(männlich_Datenerf.!I78="",männlich_Datenerf.!I78=0),"ohne Ergebnis",männlich_Datenerf.!I78))</f>
        <v/>
      </c>
      <c r="J69" s="14" t="str">
        <f>IF(D69="ohne Ergebnis","0",männlich_Ausw.!D74)</f>
        <v/>
      </c>
      <c r="K69" s="14" t="str">
        <f>IF(E69="ohne Ergebnis","0",männlich_Ausw.!F74)</f>
        <v/>
      </c>
      <c r="L69" s="14" t="str">
        <f>IF(F69="ohne Ergebnis","0",männlich_Ausw.!H74)</f>
        <v/>
      </c>
      <c r="M69" s="14" t="str">
        <f>IF(G69="ohne Ergebnis","0",männlich_Ausw.!J74)</f>
        <v/>
      </c>
      <c r="N69" s="14" t="str">
        <f>IF(H69="ohne Ergebnis","0",männlich_Ausw.!L74)</f>
        <v/>
      </c>
      <c r="O69" s="37" t="str">
        <f>IF(I69="ohne Ergebnis","0",männlich_Ausw.!N74)</f>
        <v/>
      </c>
      <c r="P69" s="12" t="str">
        <f>IF(J69="0","/",männlich_Ausw.!E74)</f>
        <v/>
      </c>
      <c r="Q69" s="13" t="str">
        <f>IF(K69="0","/",männlich_Ausw.!G74)</f>
        <v/>
      </c>
      <c r="R69" s="13" t="str">
        <f>IF(L69="0","/",männlich_Ausw.!I74)</f>
        <v/>
      </c>
      <c r="S69" s="12" t="str">
        <f>IF(M69="0","/",männlich_Ausw.!K74)</f>
        <v/>
      </c>
      <c r="T69" s="14" t="str">
        <f>IF(N69="0","/",männlich_Ausw.!M74)</f>
        <v/>
      </c>
      <c r="U69" s="37" t="str">
        <f>IF(O69="0","/",männlich_Ausw.!O74)</f>
        <v/>
      </c>
      <c r="V69" s="14" t="str">
        <f>männlich_Ausw.!P74</f>
        <v/>
      </c>
      <c r="X69" s="3">
        <f>IF(männlich_Ausw.!P74="",0,IF(männlich_Ausw.!P74&gt;=männlich_Ausw.!$Q$3,10,0))</f>
        <v>0</v>
      </c>
      <c r="Y69" s="3">
        <f>IF(männlich_Datenerf.!E78="",0,IF(männlich_Datenerf.!E78&gt;=5.7,1,0))</f>
        <v>0</v>
      </c>
      <c r="Z69" s="3">
        <f>IF(männlich_Datenerf.!G78="",0,IF(männlich_Datenerf.!G78&lt;=18,1,0))</f>
        <v>0</v>
      </c>
      <c r="AA69" s="3">
        <f>IF(männlich_Datenerf.!I78="",0,IF(männlich_Datenerf.!I78&gt;=1323,1,0))</f>
        <v>0</v>
      </c>
      <c r="AB69" s="3">
        <f t="shared" si="3"/>
        <v>0</v>
      </c>
      <c r="AC69" t="str">
        <f t="shared" si="4"/>
        <v/>
      </c>
    </row>
    <row r="70" spans="1:29" x14ac:dyDescent="0.2">
      <c r="A70">
        <f t="shared" si="5"/>
        <v>69</v>
      </c>
      <c r="B70" s="23" t="str">
        <f>IF(männlich_Datenerf.!B79="","",männlich_Datenerf.!B79)</f>
        <v/>
      </c>
      <c r="C70" s="23" t="str">
        <f>IF(männlich_Datenerf.!C79="","",männlich_Datenerf.!C79)</f>
        <v/>
      </c>
      <c r="D70" s="12" t="str">
        <f>IF(B70="","",IF(OR(männlich_Datenerf.!D79="",männlich_Datenerf.!D79=0),"ohne Ergebnis",männlich_Datenerf.!D79))</f>
        <v/>
      </c>
      <c r="E70" s="12" t="str">
        <f>IF(B70="","",IF(OR(männlich_Datenerf.!E79="",männlich_Datenerf.!E79=0),"ohne Ergebnis",männlich_Datenerf.!E79))</f>
        <v/>
      </c>
      <c r="F70" s="13" t="str">
        <f>IF(B70="","",IF(OR(männlich_Datenerf.!F79="",männlich_Datenerf.!F79=0),"ohne Ergebnis",männlich_Datenerf.!F79))</f>
        <v/>
      </c>
      <c r="G70" s="12" t="str">
        <f>IF(B70="","",IF(OR(männlich_Datenerf.!G79="",männlich_Datenerf.!G79=0),"ohne Ergebnis",männlich_Datenerf.!G79))</f>
        <v/>
      </c>
      <c r="H70" s="14" t="str">
        <f>IF(B70="","",IF(OR(männlich_Datenerf.!H79="",männlich_Datenerf.!H79=0),"ohne Ergebnis",männlich_Datenerf.!H79))</f>
        <v/>
      </c>
      <c r="I70" s="37" t="str">
        <f>IF(B70="","",IF(OR(männlich_Datenerf.!I79="",männlich_Datenerf.!I79=0),"ohne Ergebnis",männlich_Datenerf.!I79))</f>
        <v/>
      </c>
      <c r="J70" s="14" t="str">
        <f>IF(D70="ohne Ergebnis","0",männlich_Ausw.!D75)</f>
        <v/>
      </c>
      <c r="K70" s="14" t="str">
        <f>IF(E70="ohne Ergebnis","0",männlich_Ausw.!F75)</f>
        <v/>
      </c>
      <c r="L70" s="14" t="str">
        <f>IF(F70="ohne Ergebnis","0",männlich_Ausw.!H75)</f>
        <v/>
      </c>
      <c r="M70" s="14" t="str">
        <f>IF(G70="ohne Ergebnis","0",männlich_Ausw.!J75)</f>
        <v/>
      </c>
      <c r="N70" s="14" t="str">
        <f>IF(H70="ohne Ergebnis","0",männlich_Ausw.!L75)</f>
        <v/>
      </c>
      <c r="O70" s="37" t="str">
        <f>IF(I70="ohne Ergebnis","0",männlich_Ausw.!N75)</f>
        <v/>
      </c>
      <c r="P70" s="12" t="str">
        <f>IF(J70="0","/",männlich_Ausw.!E75)</f>
        <v/>
      </c>
      <c r="Q70" s="13" t="str">
        <f>IF(K70="0","/",männlich_Ausw.!G75)</f>
        <v/>
      </c>
      <c r="R70" s="13" t="str">
        <f>IF(L70="0","/",männlich_Ausw.!I75)</f>
        <v/>
      </c>
      <c r="S70" s="12" t="str">
        <f>IF(M70="0","/",männlich_Ausw.!K75)</f>
        <v/>
      </c>
      <c r="T70" s="14" t="str">
        <f>IF(N70="0","/",männlich_Ausw.!M75)</f>
        <v/>
      </c>
      <c r="U70" s="37" t="str">
        <f>IF(O70="0","/",männlich_Ausw.!O75)</f>
        <v/>
      </c>
      <c r="V70" s="14" t="str">
        <f>männlich_Ausw.!P75</f>
        <v/>
      </c>
      <c r="X70" s="3">
        <f>IF(männlich_Ausw.!P75="",0,IF(männlich_Ausw.!P75&gt;=männlich_Ausw.!$Q$3,10,0))</f>
        <v>0</v>
      </c>
      <c r="Y70" s="3">
        <f>IF(männlich_Datenerf.!E79="",0,IF(männlich_Datenerf.!E79&gt;=5.7,1,0))</f>
        <v>0</v>
      </c>
      <c r="Z70" s="3">
        <f>IF(männlich_Datenerf.!G79="",0,IF(männlich_Datenerf.!G79&lt;=18,1,0))</f>
        <v>0</v>
      </c>
      <c r="AA70" s="3">
        <f>IF(männlich_Datenerf.!I79="",0,IF(männlich_Datenerf.!I79&gt;=1323,1,0))</f>
        <v>0</v>
      </c>
      <c r="AB70" s="3">
        <f t="shared" si="3"/>
        <v>0</v>
      </c>
      <c r="AC70" t="str">
        <f t="shared" si="4"/>
        <v/>
      </c>
    </row>
    <row r="71" spans="1:29" ht="13.5" thickBot="1" x14ac:dyDescent="0.25">
      <c r="A71">
        <f t="shared" si="5"/>
        <v>70</v>
      </c>
      <c r="B71" s="43" t="str">
        <f>IF(männlich_Datenerf.!B80="","",männlich_Datenerf.!B80)</f>
        <v/>
      </c>
      <c r="C71" s="43" t="str">
        <f>IF(männlich_Datenerf.!C80="","",männlich_Datenerf.!C80)</f>
        <v/>
      </c>
      <c r="D71" s="15" t="str">
        <f>IF(B71="","",IF(OR(männlich_Datenerf.!D80="",männlich_Datenerf.!D80=0),"ohne Ergebnis",männlich_Datenerf.!D80))</f>
        <v/>
      </c>
      <c r="E71" s="15" t="str">
        <f>IF(B71="","",IF(OR(männlich_Datenerf.!E80="",männlich_Datenerf.!E80=0),"ohne Ergebnis",männlich_Datenerf.!E80))</f>
        <v/>
      </c>
      <c r="F71" s="16" t="str">
        <f>IF(B71="","",IF(OR(männlich_Datenerf.!F80="",männlich_Datenerf.!F80=0),"ohne Ergebnis",männlich_Datenerf.!F80))</f>
        <v/>
      </c>
      <c r="G71" s="15" t="str">
        <f>IF(B71="","",IF(OR(männlich_Datenerf.!G80="",männlich_Datenerf.!G80=0),"ohne Ergebnis",männlich_Datenerf.!G80))</f>
        <v/>
      </c>
      <c r="H71" s="17" t="str">
        <f>IF(B71="","",IF(OR(männlich_Datenerf.!H80="",männlich_Datenerf.!H80=0),"ohne Ergebnis",männlich_Datenerf.!H80))</f>
        <v/>
      </c>
      <c r="I71" s="38" t="str">
        <f>IF(B71="","",IF(OR(männlich_Datenerf.!I80="",männlich_Datenerf.!I80=0),"ohne Ergebnis",männlich_Datenerf.!I80))</f>
        <v/>
      </c>
      <c r="J71" s="17" t="str">
        <f>IF(D71="ohne Ergebnis","0",männlich_Ausw.!D76)</f>
        <v/>
      </c>
      <c r="K71" s="17" t="str">
        <f>IF(E71="ohne Ergebnis","0",männlich_Ausw.!F76)</f>
        <v/>
      </c>
      <c r="L71" s="17" t="str">
        <f>IF(F71="ohne Ergebnis","0",männlich_Ausw.!H76)</f>
        <v/>
      </c>
      <c r="M71" s="17" t="str">
        <f>IF(G71="ohne Ergebnis","0",männlich_Ausw.!J76)</f>
        <v/>
      </c>
      <c r="N71" s="17" t="str">
        <f>IF(H71="ohne Ergebnis","0",männlich_Ausw.!L76)</f>
        <v/>
      </c>
      <c r="O71" s="38" t="str">
        <f>IF(I71="ohne Ergebnis","0",männlich_Ausw.!N76)</f>
        <v/>
      </c>
      <c r="P71" s="15" t="str">
        <f>IF(J71="0","/",männlich_Ausw.!E76)</f>
        <v/>
      </c>
      <c r="Q71" s="16" t="str">
        <f>IF(K71="0","/",männlich_Ausw.!G76)</f>
        <v/>
      </c>
      <c r="R71" s="16" t="str">
        <f>IF(L71="0","/",männlich_Ausw.!I76)</f>
        <v/>
      </c>
      <c r="S71" s="15" t="str">
        <f>IF(M71="0","/",männlich_Ausw.!K76)</f>
        <v/>
      </c>
      <c r="T71" s="17" t="str">
        <f>IF(N71="0","/",männlich_Ausw.!M76)</f>
        <v/>
      </c>
      <c r="U71" s="38" t="str">
        <f>IF(O71="0","/",männlich_Ausw.!O76)</f>
        <v/>
      </c>
      <c r="V71" s="17" t="str">
        <f>männlich_Ausw.!P76</f>
        <v/>
      </c>
      <c r="X71" s="3">
        <f>IF(männlich_Ausw.!P76="",0,IF(männlich_Ausw.!P76&gt;=männlich_Ausw.!$Q$3,10,0))</f>
        <v>0</v>
      </c>
      <c r="Y71" s="3">
        <f>IF(männlich_Datenerf.!E80="",0,IF(männlich_Datenerf.!E80&gt;=5.7,1,0))</f>
        <v>0</v>
      </c>
      <c r="Z71" s="3">
        <f>IF(männlich_Datenerf.!G80="",0,IF(männlich_Datenerf.!G80&lt;=18,1,0))</f>
        <v>0</v>
      </c>
      <c r="AA71" s="3">
        <f>IF(männlich_Datenerf.!I80="",0,IF(männlich_Datenerf.!I80&gt;=1323,1,0))</f>
        <v>0</v>
      </c>
      <c r="AB71" s="3">
        <f t="shared" si="3"/>
        <v>0</v>
      </c>
      <c r="AC71" t="str">
        <f t="shared" si="4"/>
        <v/>
      </c>
    </row>
    <row r="72" spans="1:29" x14ac:dyDescent="0.2">
      <c r="A72">
        <f t="shared" si="5"/>
        <v>71</v>
      </c>
      <c r="B72" s="44" t="str">
        <f>IF(männlich_Datenerf.!B81="","",männlich_Datenerf.!B81)</f>
        <v/>
      </c>
      <c r="C72" s="44" t="str">
        <f>IF(männlich_Datenerf.!C81="","",männlich_Datenerf.!C81)</f>
        <v/>
      </c>
      <c r="D72" s="18" t="str">
        <f>IF(B72="","",IF(OR(männlich_Datenerf.!D81="",männlich_Datenerf.!D81=0),"ohne Ergebnis",männlich_Datenerf.!D81))</f>
        <v/>
      </c>
      <c r="E72" s="18" t="str">
        <f>IF(B72="","",IF(OR(männlich_Datenerf.!E81="",männlich_Datenerf.!E81=0),"ohne Ergebnis",männlich_Datenerf.!E81))</f>
        <v/>
      </c>
      <c r="F72" s="19" t="str">
        <f>IF(B72="","",IF(OR(männlich_Datenerf.!F81="",männlich_Datenerf.!F81=0),"ohne Ergebnis",männlich_Datenerf.!F81))</f>
        <v/>
      </c>
      <c r="G72" s="18" t="str">
        <f>IF(B72="","",IF(OR(männlich_Datenerf.!G81="",männlich_Datenerf.!G81=0),"ohne Ergebnis",männlich_Datenerf.!G81))</f>
        <v/>
      </c>
      <c r="H72" s="20" t="str">
        <f>IF(B72="","",IF(OR(männlich_Datenerf.!H81="",männlich_Datenerf.!H81=0),"ohne Ergebnis",männlich_Datenerf.!H81))</f>
        <v/>
      </c>
      <c r="I72" s="39" t="str">
        <f>IF(B72="","",IF(OR(männlich_Datenerf.!I81="",männlich_Datenerf.!I81=0),"ohne Ergebnis",männlich_Datenerf.!I81))</f>
        <v/>
      </c>
      <c r="J72" s="20" t="str">
        <f>IF(D72="ohne Ergebnis","0",männlich_Ausw.!D77)</f>
        <v/>
      </c>
      <c r="K72" s="20" t="str">
        <f>IF(E72="ohne Ergebnis","0",männlich_Ausw.!F77)</f>
        <v/>
      </c>
      <c r="L72" s="20" t="str">
        <f>IF(F72="ohne Ergebnis","0",männlich_Ausw.!H77)</f>
        <v/>
      </c>
      <c r="M72" s="20" t="str">
        <f>IF(G72="ohne Ergebnis","0",männlich_Ausw.!J77)</f>
        <v/>
      </c>
      <c r="N72" s="20" t="str">
        <f>IF(H72="ohne Ergebnis","0",männlich_Ausw.!L77)</f>
        <v/>
      </c>
      <c r="O72" s="39" t="str">
        <f>IF(I72="ohne Ergebnis","0",männlich_Ausw.!N77)</f>
        <v/>
      </c>
      <c r="P72" s="18" t="str">
        <f>IF(J72="0","/",männlich_Ausw.!E77)</f>
        <v/>
      </c>
      <c r="Q72" s="19" t="str">
        <f>IF(K72="0","/",männlich_Ausw.!G77)</f>
        <v/>
      </c>
      <c r="R72" s="19" t="str">
        <f>IF(L72="0","/",männlich_Ausw.!I77)</f>
        <v/>
      </c>
      <c r="S72" s="18" t="str">
        <f>IF(M72="0","/",männlich_Ausw.!K77)</f>
        <v/>
      </c>
      <c r="T72" s="20" t="str">
        <f>IF(N72="0","/",männlich_Ausw.!M77)</f>
        <v/>
      </c>
      <c r="U72" s="39" t="str">
        <f>IF(O72="0","/",männlich_Ausw.!O77)</f>
        <v/>
      </c>
      <c r="V72" s="20" t="str">
        <f>männlich_Ausw.!P77</f>
        <v/>
      </c>
      <c r="X72" s="3">
        <f>IF(männlich_Ausw.!P77="",0,IF(männlich_Ausw.!P77&gt;=männlich_Ausw.!$Q$3,10,0))</f>
        <v>0</v>
      </c>
      <c r="Y72" s="3">
        <f>IF(männlich_Datenerf.!E81="",0,IF(männlich_Datenerf.!E81&gt;=5.7,1,0))</f>
        <v>0</v>
      </c>
      <c r="Z72" s="3">
        <f>IF(männlich_Datenerf.!G81="",0,IF(männlich_Datenerf.!G81&lt;=18,1,0))</f>
        <v>0</v>
      </c>
      <c r="AA72" s="3">
        <f>IF(männlich_Datenerf.!I81="",0,IF(männlich_Datenerf.!I81&gt;=1323,1,0))</f>
        <v>0</v>
      </c>
      <c r="AB72" s="3">
        <f t="shared" si="3"/>
        <v>0</v>
      </c>
      <c r="AC72" t="str">
        <f t="shared" si="4"/>
        <v/>
      </c>
    </row>
    <row r="73" spans="1:29" x14ac:dyDescent="0.2">
      <c r="A73">
        <f t="shared" si="5"/>
        <v>72</v>
      </c>
      <c r="B73" s="23" t="str">
        <f>IF(männlich_Datenerf.!B82="","",männlich_Datenerf.!B82)</f>
        <v/>
      </c>
      <c r="C73" s="23" t="str">
        <f>IF(männlich_Datenerf.!C82="","",männlich_Datenerf.!C82)</f>
        <v/>
      </c>
      <c r="D73" s="12" t="str">
        <f>IF(B73="","",IF(OR(männlich_Datenerf.!D82="",männlich_Datenerf.!D82=0),"ohne Ergebnis",männlich_Datenerf.!D82))</f>
        <v/>
      </c>
      <c r="E73" s="12" t="str">
        <f>IF(B73="","",IF(OR(männlich_Datenerf.!E82="",männlich_Datenerf.!E82=0),"ohne Ergebnis",männlich_Datenerf.!E82))</f>
        <v/>
      </c>
      <c r="F73" s="13" t="str">
        <f>IF(B73="","",IF(OR(männlich_Datenerf.!F82="",männlich_Datenerf.!F82=0),"ohne Ergebnis",männlich_Datenerf.!F82))</f>
        <v/>
      </c>
      <c r="G73" s="12" t="str">
        <f>IF(B73="","",IF(OR(männlich_Datenerf.!G82="",männlich_Datenerf.!G82=0),"ohne Ergebnis",männlich_Datenerf.!G82))</f>
        <v/>
      </c>
      <c r="H73" s="14" t="str">
        <f>IF(B73="","",IF(OR(männlich_Datenerf.!H82="",männlich_Datenerf.!H82=0),"ohne Ergebnis",männlich_Datenerf.!H82))</f>
        <v/>
      </c>
      <c r="I73" s="37" t="str">
        <f>IF(B73="","",IF(OR(männlich_Datenerf.!I82="",männlich_Datenerf.!I82=0),"ohne Ergebnis",männlich_Datenerf.!I82))</f>
        <v/>
      </c>
      <c r="J73" s="14" t="str">
        <f>IF(D73="ohne Ergebnis","0",männlich_Ausw.!D78)</f>
        <v/>
      </c>
      <c r="K73" s="14" t="str">
        <f>IF(E73="ohne Ergebnis","0",männlich_Ausw.!F78)</f>
        <v/>
      </c>
      <c r="L73" s="14" t="str">
        <f>IF(F73="ohne Ergebnis","0",männlich_Ausw.!H78)</f>
        <v/>
      </c>
      <c r="M73" s="14" t="str">
        <f>IF(G73="ohne Ergebnis","0",männlich_Ausw.!J78)</f>
        <v/>
      </c>
      <c r="N73" s="14" t="str">
        <f>IF(H73="ohne Ergebnis","0",männlich_Ausw.!L78)</f>
        <v/>
      </c>
      <c r="O73" s="37" t="str">
        <f>IF(I73="ohne Ergebnis","0",männlich_Ausw.!N78)</f>
        <v/>
      </c>
      <c r="P73" s="12" t="str">
        <f>IF(J73="0","/",männlich_Ausw.!E78)</f>
        <v/>
      </c>
      <c r="Q73" s="13" t="str">
        <f>IF(K73="0","/",männlich_Ausw.!G78)</f>
        <v/>
      </c>
      <c r="R73" s="13" t="str">
        <f>IF(L73="0","/",männlich_Ausw.!I78)</f>
        <v/>
      </c>
      <c r="S73" s="12" t="str">
        <f>IF(M73="0","/",männlich_Ausw.!K78)</f>
        <v/>
      </c>
      <c r="T73" s="14" t="str">
        <f>IF(N73="0","/",männlich_Ausw.!M78)</f>
        <v/>
      </c>
      <c r="U73" s="37" t="str">
        <f>IF(O73="0","/",männlich_Ausw.!O78)</f>
        <v/>
      </c>
      <c r="V73" s="14" t="str">
        <f>männlich_Ausw.!P78</f>
        <v/>
      </c>
      <c r="X73" s="3">
        <f>IF(männlich_Ausw.!P78="",0,IF(männlich_Ausw.!P78&gt;=männlich_Ausw.!$Q$3,10,0))</f>
        <v>0</v>
      </c>
      <c r="Y73" s="3">
        <f>IF(männlich_Datenerf.!E82="",0,IF(männlich_Datenerf.!E82&gt;=5.7,1,0))</f>
        <v>0</v>
      </c>
      <c r="Z73" s="3">
        <f>IF(männlich_Datenerf.!G82="",0,IF(männlich_Datenerf.!G82&lt;=18,1,0))</f>
        <v>0</v>
      </c>
      <c r="AA73" s="3">
        <f>IF(männlich_Datenerf.!I82="",0,IF(männlich_Datenerf.!I82&gt;=1323,1,0))</f>
        <v>0</v>
      </c>
      <c r="AB73" s="3">
        <f t="shared" si="3"/>
        <v>0</v>
      </c>
      <c r="AC73" t="str">
        <f t="shared" si="4"/>
        <v/>
      </c>
    </row>
    <row r="74" spans="1:29" x14ac:dyDescent="0.2">
      <c r="A74">
        <f t="shared" si="5"/>
        <v>73</v>
      </c>
      <c r="B74" s="23" t="str">
        <f>IF(männlich_Datenerf.!B83="","",männlich_Datenerf.!B83)</f>
        <v/>
      </c>
      <c r="C74" s="23" t="str">
        <f>IF(männlich_Datenerf.!C83="","",männlich_Datenerf.!C83)</f>
        <v/>
      </c>
      <c r="D74" s="12" t="str">
        <f>IF(B74="","",IF(OR(männlich_Datenerf.!D83="",männlich_Datenerf.!D83=0),"ohne Ergebnis",männlich_Datenerf.!D83))</f>
        <v/>
      </c>
      <c r="E74" s="12" t="str">
        <f>IF(B74="","",IF(OR(männlich_Datenerf.!E83="",männlich_Datenerf.!E83=0),"ohne Ergebnis",männlich_Datenerf.!E83))</f>
        <v/>
      </c>
      <c r="F74" s="13" t="str">
        <f>IF(B74="","",IF(OR(männlich_Datenerf.!F83="",männlich_Datenerf.!F83=0),"ohne Ergebnis",männlich_Datenerf.!F83))</f>
        <v/>
      </c>
      <c r="G74" s="12" t="str">
        <f>IF(B74="","",IF(OR(männlich_Datenerf.!G83="",männlich_Datenerf.!G83=0),"ohne Ergebnis",männlich_Datenerf.!G83))</f>
        <v/>
      </c>
      <c r="H74" s="14" t="str">
        <f>IF(B74="","",IF(OR(männlich_Datenerf.!H83="",männlich_Datenerf.!H83=0),"ohne Ergebnis",männlich_Datenerf.!H83))</f>
        <v/>
      </c>
      <c r="I74" s="37" t="str">
        <f>IF(B74="","",IF(OR(männlich_Datenerf.!I83="",männlich_Datenerf.!I83=0),"ohne Ergebnis",männlich_Datenerf.!I83))</f>
        <v/>
      </c>
      <c r="J74" s="14" t="str">
        <f>IF(D74="ohne Ergebnis","0",männlich_Ausw.!D79)</f>
        <v/>
      </c>
      <c r="K74" s="14" t="str">
        <f>IF(E74="ohne Ergebnis","0",männlich_Ausw.!F79)</f>
        <v/>
      </c>
      <c r="L74" s="14" t="str">
        <f>IF(F74="ohne Ergebnis","0",männlich_Ausw.!H79)</f>
        <v/>
      </c>
      <c r="M74" s="14" t="str">
        <f>IF(G74="ohne Ergebnis","0",männlich_Ausw.!J79)</f>
        <v/>
      </c>
      <c r="N74" s="14" t="str">
        <f>IF(H74="ohne Ergebnis","0",männlich_Ausw.!L79)</f>
        <v/>
      </c>
      <c r="O74" s="37" t="str">
        <f>IF(I74="ohne Ergebnis","0",männlich_Ausw.!N79)</f>
        <v/>
      </c>
      <c r="P74" s="12" t="str">
        <f>IF(J74="0","/",männlich_Ausw.!E79)</f>
        <v/>
      </c>
      <c r="Q74" s="13" t="str">
        <f>IF(K74="0","/",männlich_Ausw.!G79)</f>
        <v/>
      </c>
      <c r="R74" s="13" t="str">
        <f>IF(L74="0","/",männlich_Ausw.!I79)</f>
        <v/>
      </c>
      <c r="S74" s="12" t="str">
        <f>IF(M74="0","/",männlich_Ausw.!K79)</f>
        <v/>
      </c>
      <c r="T74" s="14" t="str">
        <f>IF(N74="0","/",männlich_Ausw.!M79)</f>
        <v/>
      </c>
      <c r="U74" s="37" t="str">
        <f>IF(O74="0","/",männlich_Ausw.!O79)</f>
        <v/>
      </c>
      <c r="V74" s="14" t="str">
        <f>männlich_Ausw.!P79</f>
        <v/>
      </c>
      <c r="X74" s="3">
        <f>IF(männlich_Ausw.!P79="",0,IF(männlich_Ausw.!P79&gt;=männlich_Ausw.!$Q$3,10,0))</f>
        <v>0</v>
      </c>
      <c r="Y74" s="3">
        <f>IF(männlich_Datenerf.!E83="",0,IF(männlich_Datenerf.!E83&gt;=5.7,1,0))</f>
        <v>0</v>
      </c>
      <c r="Z74" s="3">
        <f>IF(männlich_Datenerf.!G83="",0,IF(männlich_Datenerf.!G83&lt;=18,1,0))</f>
        <v>0</v>
      </c>
      <c r="AA74" s="3">
        <f>IF(männlich_Datenerf.!I83="",0,IF(männlich_Datenerf.!I83&gt;=1323,1,0))</f>
        <v>0</v>
      </c>
      <c r="AB74" s="3">
        <f t="shared" si="3"/>
        <v>0</v>
      </c>
      <c r="AC74" t="str">
        <f t="shared" si="4"/>
        <v/>
      </c>
    </row>
    <row r="75" spans="1:29" x14ac:dyDescent="0.2">
      <c r="A75">
        <f t="shared" si="5"/>
        <v>74</v>
      </c>
      <c r="B75" s="23" t="str">
        <f>IF(männlich_Datenerf.!B84="","",männlich_Datenerf.!B84)</f>
        <v/>
      </c>
      <c r="C75" s="23" t="str">
        <f>IF(männlich_Datenerf.!C84="","",männlich_Datenerf.!C84)</f>
        <v/>
      </c>
      <c r="D75" s="12" t="str">
        <f>IF(B75="","",IF(OR(männlich_Datenerf.!D84="",männlich_Datenerf.!D84=0),"ohne Ergebnis",männlich_Datenerf.!D84))</f>
        <v/>
      </c>
      <c r="E75" s="12" t="str">
        <f>IF(B75="","",IF(OR(männlich_Datenerf.!E84="",männlich_Datenerf.!E84=0),"ohne Ergebnis",männlich_Datenerf.!E84))</f>
        <v/>
      </c>
      <c r="F75" s="13" t="str">
        <f>IF(B75="","",IF(OR(männlich_Datenerf.!F84="",männlich_Datenerf.!F84=0),"ohne Ergebnis",männlich_Datenerf.!F84))</f>
        <v/>
      </c>
      <c r="G75" s="12" t="str">
        <f>IF(B75="","",IF(OR(männlich_Datenerf.!G84="",männlich_Datenerf.!G84=0),"ohne Ergebnis",männlich_Datenerf.!G84))</f>
        <v/>
      </c>
      <c r="H75" s="14" t="str">
        <f>IF(B75="","",IF(OR(männlich_Datenerf.!H84="",männlich_Datenerf.!H84=0),"ohne Ergebnis",männlich_Datenerf.!H84))</f>
        <v/>
      </c>
      <c r="I75" s="37" t="str">
        <f>IF(B75="","",IF(OR(männlich_Datenerf.!I84="",männlich_Datenerf.!I84=0),"ohne Ergebnis",männlich_Datenerf.!I84))</f>
        <v/>
      </c>
      <c r="J75" s="14" t="str">
        <f>IF(D75="ohne Ergebnis","0",männlich_Ausw.!D80)</f>
        <v/>
      </c>
      <c r="K75" s="14" t="str">
        <f>IF(E75="ohne Ergebnis","0",männlich_Ausw.!F80)</f>
        <v/>
      </c>
      <c r="L75" s="14" t="str">
        <f>IF(F75="ohne Ergebnis","0",männlich_Ausw.!H80)</f>
        <v/>
      </c>
      <c r="M75" s="14" t="str">
        <f>IF(G75="ohne Ergebnis","0",männlich_Ausw.!J80)</f>
        <v/>
      </c>
      <c r="N75" s="14" t="str">
        <f>IF(H75="ohne Ergebnis","0",männlich_Ausw.!L80)</f>
        <v/>
      </c>
      <c r="O75" s="37" t="str">
        <f>IF(I75="ohne Ergebnis","0",männlich_Ausw.!N80)</f>
        <v/>
      </c>
      <c r="P75" s="12" t="str">
        <f>IF(J75="0","/",männlich_Ausw.!E80)</f>
        <v/>
      </c>
      <c r="Q75" s="13" t="str">
        <f>IF(K75="0","/",männlich_Ausw.!G80)</f>
        <v/>
      </c>
      <c r="R75" s="13" t="str">
        <f>IF(L75="0","/",männlich_Ausw.!I80)</f>
        <v/>
      </c>
      <c r="S75" s="12" t="str">
        <f>IF(M75="0","/",männlich_Ausw.!K80)</f>
        <v/>
      </c>
      <c r="T75" s="14" t="str">
        <f>IF(N75="0","/",männlich_Ausw.!M80)</f>
        <v/>
      </c>
      <c r="U75" s="37" t="str">
        <f>IF(O75="0","/",männlich_Ausw.!O80)</f>
        <v/>
      </c>
      <c r="V75" s="14" t="str">
        <f>männlich_Ausw.!P80</f>
        <v/>
      </c>
      <c r="X75" s="3">
        <f>IF(männlich_Ausw.!P80="",0,IF(männlich_Ausw.!P80&gt;=männlich_Ausw.!$Q$3,10,0))</f>
        <v>0</v>
      </c>
      <c r="Y75" s="3">
        <f>IF(männlich_Datenerf.!E84="",0,IF(männlich_Datenerf.!E84&gt;=5.7,1,0))</f>
        <v>0</v>
      </c>
      <c r="Z75" s="3">
        <f>IF(männlich_Datenerf.!G84="",0,IF(männlich_Datenerf.!G84&lt;=18,1,0))</f>
        <v>0</v>
      </c>
      <c r="AA75" s="3">
        <f>IF(männlich_Datenerf.!I84="",0,IF(männlich_Datenerf.!I84&gt;=1323,1,0))</f>
        <v>0</v>
      </c>
      <c r="AB75" s="3">
        <f t="shared" ref="AB75:AB81" si="6">SUM(X75:AA75)</f>
        <v>0</v>
      </c>
      <c r="AC75" t="str">
        <f t="shared" si="4"/>
        <v/>
      </c>
    </row>
    <row r="76" spans="1:29" ht="13.5" thickBot="1" x14ac:dyDescent="0.25">
      <c r="A76">
        <f t="shared" si="5"/>
        <v>75</v>
      </c>
      <c r="B76" s="43" t="str">
        <f>IF(männlich_Datenerf.!B85="","",männlich_Datenerf.!B85)</f>
        <v/>
      </c>
      <c r="C76" s="43" t="str">
        <f>IF(männlich_Datenerf.!C85="","",männlich_Datenerf.!C85)</f>
        <v/>
      </c>
      <c r="D76" s="15" t="str">
        <f>IF(B76="","",IF(OR(männlich_Datenerf.!D85="",männlich_Datenerf.!D85=0),"ohne Ergebnis",männlich_Datenerf.!D85))</f>
        <v/>
      </c>
      <c r="E76" s="15" t="str">
        <f>IF(B76="","",IF(OR(männlich_Datenerf.!E85="",männlich_Datenerf.!E85=0),"ohne Ergebnis",männlich_Datenerf.!E85))</f>
        <v/>
      </c>
      <c r="F76" s="16" t="str">
        <f>IF(B76="","",IF(OR(männlich_Datenerf.!F85="",männlich_Datenerf.!F85=0),"ohne Ergebnis",männlich_Datenerf.!F85))</f>
        <v/>
      </c>
      <c r="G76" s="15" t="str">
        <f>IF(B76="","",IF(OR(männlich_Datenerf.!G85="",männlich_Datenerf.!G85=0),"ohne Ergebnis",männlich_Datenerf.!G85))</f>
        <v/>
      </c>
      <c r="H76" s="17" t="str">
        <f>IF(B76="","",IF(OR(männlich_Datenerf.!H85="",männlich_Datenerf.!H85=0),"ohne Ergebnis",männlich_Datenerf.!H85))</f>
        <v/>
      </c>
      <c r="I76" s="38" t="str">
        <f>IF(B76="","",IF(OR(männlich_Datenerf.!I85="",männlich_Datenerf.!I85=0),"ohne Ergebnis",männlich_Datenerf.!I85))</f>
        <v/>
      </c>
      <c r="J76" s="17" t="str">
        <f>IF(D76="ohne Ergebnis","0",männlich_Ausw.!D81)</f>
        <v/>
      </c>
      <c r="K76" s="17" t="str">
        <f>IF(E76="ohne Ergebnis","0",männlich_Ausw.!F81)</f>
        <v/>
      </c>
      <c r="L76" s="17" t="str">
        <f>IF(F76="ohne Ergebnis","0",männlich_Ausw.!H81)</f>
        <v/>
      </c>
      <c r="M76" s="17" t="str">
        <f>IF(G76="ohne Ergebnis","0",männlich_Ausw.!J81)</f>
        <v/>
      </c>
      <c r="N76" s="17" t="str">
        <f>IF(H76="ohne Ergebnis","0",männlich_Ausw.!L81)</f>
        <v/>
      </c>
      <c r="O76" s="38" t="str">
        <f>IF(I76="ohne Ergebnis","0",männlich_Ausw.!N81)</f>
        <v/>
      </c>
      <c r="P76" s="15" t="str">
        <f>IF(J76="0","/",männlich_Ausw.!E81)</f>
        <v/>
      </c>
      <c r="Q76" s="16" t="str">
        <f>IF(K76="0","/",männlich_Ausw.!G81)</f>
        <v/>
      </c>
      <c r="R76" s="16" t="str">
        <f>IF(L76="0","/",männlich_Ausw.!I81)</f>
        <v/>
      </c>
      <c r="S76" s="15" t="str">
        <f>IF(M76="0","/",männlich_Ausw.!K81)</f>
        <v/>
      </c>
      <c r="T76" s="17" t="str">
        <f>IF(N76="0","/",männlich_Ausw.!M81)</f>
        <v/>
      </c>
      <c r="U76" s="38" t="str">
        <f>IF(O76="0","/",männlich_Ausw.!O81)</f>
        <v/>
      </c>
      <c r="V76" s="17" t="str">
        <f>männlich_Ausw.!P81</f>
        <v/>
      </c>
      <c r="X76" s="3">
        <f>IF(männlich_Ausw.!P81="",0,IF(männlich_Ausw.!P81&gt;=männlich_Ausw.!$Q$3,10,0))</f>
        <v>0</v>
      </c>
      <c r="Y76" s="3">
        <f>IF(männlich_Datenerf.!E85="",0,IF(männlich_Datenerf.!E85&gt;=5.7,1,0))</f>
        <v>0</v>
      </c>
      <c r="Z76" s="3">
        <f>IF(männlich_Datenerf.!G85="",0,IF(männlich_Datenerf.!G85&lt;=18,1,0))</f>
        <v>0</v>
      </c>
      <c r="AA76" s="3">
        <f>IF(männlich_Datenerf.!I85="",0,IF(männlich_Datenerf.!I85&gt;=1323,1,0))</f>
        <v>0</v>
      </c>
      <c r="AB76" s="3">
        <f t="shared" si="6"/>
        <v>0</v>
      </c>
      <c r="AC76" t="str">
        <f t="shared" si="4"/>
        <v/>
      </c>
    </row>
    <row r="77" spans="1:29" x14ac:dyDescent="0.2">
      <c r="A77">
        <f t="shared" si="5"/>
        <v>76</v>
      </c>
      <c r="B77" s="44" t="str">
        <f>IF(männlich_Datenerf.!B86="","",männlich_Datenerf.!B86)</f>
        <v/>
      </c>
      <c r="C77" s="44" t="str">
        <f>IF(männlich_Datenerf.!C86="","",männlich_Datenerf.!C86)</f>
        <v/>
      </c>
      <c r="D77" s="18" t="str">
        <f>IF(B77="","",IF(OR(männlich_Datenerf.!D86="",männlich_Datenerf.!D86=0),"ohne Ergebnis",männlich_Datenerf.!D86))</f>
        <v/>
      </c>
      <c r="E77" s="18" t="str">
        <f>IF(B77="","",IF(OR(männlich_Datenerf.!E86="",männlich_Datenerf.!E86=0),"ohne Ergebnis",männlich_Datenerf.!E86))</f>
        <v/>
      </c>
      <c r="F77" s="19" t="str">
        <f>IF(B77="","",IF(OR(männlich_Datenerf.!F86="",männlich_Datenerf.!F86=0),"ohne Ergebnis",männlich_Datenerf.!F86))</f>
        <v/>
      </c>
      <c r="G77" s="18" t="str">
        <f>IF(B77="","",IF(OR(männlich_Datenerf.!G86="",männlich_Datenerf.!G86=0),"ohne Ergebnis",männlich_Datenerf.!G86))</f>
        <v/>
      </c>
      <c r="H77" s="20" t="str">
        <f>IF(B77="","",IF(OR(männlich_Datenerf.!H86="",männlich_Datenerf.!H86=0),"ohne Ergebnis",männlich_Datenerf.!H86))</f>
        <v/>
      </c>
      <c r="I77" s="39" t="str">
        <f>IF(B77="","",IF(OR(männlich_Datenerf.!I86="",männlich_Datenerf.!I86=0),"ohne Ergebnis",männlich_Datenerf.!I86))</f>
        <v/>
      </c>
      <c r="J77" s="20" t="str">
        <f>IF(D77="ohne Ergebnis","0",männlich_Ausw.!D82)</f>
        <v/>
      </c>
      <c r="K77" s="20" t="str">
        <f>IF(E77="ohne Ergebnis","0",männlich_Ausw.!F82)</f>
        <v/>
      </c>
      <c r="L77" s="20" t="str">
        <f>IF(F77="ohne Ergebnis","0",männlich_Ausw.!H82)</f>
        <v/>
      </c>
      <c r="M77" s="20" t="str">
        <f>IF(G77="ohne Ergebnis","0",männlich_Ausw.!J82)</f>
        <v/>
      </c>
      <c r="N77" s="20" t="str">
        <f>IF(H77="ohne Ergebnis","0",männlich_Ausw.!L82)</f>
        <v/>
      </c>
      <c r="O77" s="39" t="str">
        <f>IF(I77="ohne Ergebnis","0",männlich_Ausw.!N82)</f>
        <v/>
      </c>
      <c r="P77" s="18" t="str">
        <f>IF(J77="0","/",männlich_Ausw.!E82)</f>
        <v/>
      </c>
      <c r="Q77" s="19" t="str">
        <f>IF(K77="0","/",männlich_Ausw.!G82)</f>
        <v/>
      </c>
      <c r="R77" s="19" t="str">
        <f>IF(L77="0","/",männlich_Ausw.!I82)</f>
        <v/>
      </c>
      <c r="S77" s="18" t="str">
        <f>IF(M77="0","/",männlich_Ausw.!K82)</f>
        <v/>
      </c>
      <c r="T77" s="20" t="str">
        <f>IF(N77="0","/",männlich_Ausw.!M82)</f>
        <v/>
      </c>
      <c r="U77" s="39" t="str">
        <f>IF(O77="0","/",männlich_Ausw.!O82)</f>
        <v/>
      </c>
      <c r="V77" s="20" t="str">
        <f>männlich_Ausw.!P82</f>
        <v/>
      </c>
      <c r="X77" s="3">
        <f>IF(männlich_Ausw.!P82="",0,IF(männlich_Ausw.!P82&gt;=männlich_Ausw.!$Q$3,10,0))</f>
        <v>0</v>
      </c>
      <c r="Y77" s="3">
        <f>IF(männlich_Datenerf.!E86="",0,IF(männlich_Datenerf.!E86&gt;=5.7,1,0))</f>
        <v>0</v>
      </c>
      <c r="Z77" s="3">
        <f>IF(männlich_Datenerf.!G86="",0,IF(männlich_Datenerf.!G86&lt;=18,1,0))</f>
        <v>0</v>
      </c>
      <c r="AA77" s="3">
        <f>IF(männlich_Datenerf.!I86="",0,IF(männlich_Datenerf.!I86&gt;=1323,1,0))</f>
        <v>0</v>
      </c>
      <c r="AB77" s="3">
        <f t="shared" si="6"/>
        <v>0</v>
      </c>
      <c r="AC77" t="str">
        <f t="shared" si="4"/>
        <v/>
      </c>
    </row>
    <row r="78" spans="1:29" x14ac:dyDescent="0.2">
      <c r="A78">
        <f t="shared" si="5"/>
        <v>77</v>
      </c>
      <c r="B78" s="23" t="str">
        <f>IF(männlich_Datenerf.!B87="","",männlich_Datenerf.!B87)</f>
        <v/>
      </c>
      <c r="C78" s="23" t="str">
        <f>IF(männlich_Datenerf.!C87="","",männlich_Datenerf.!C87)</f>
        <v/>
      </c>
      <c r="D78" s="12" t="str">
        <f>IF(B78="","",IF(OR(männlich_Datenerf.!D87="",männlich_Datenerf.!D87=0),"ohne Ergebnis",männlich_Datenerf.!D87))</f>
        <v/>
      </c>
      <c r="E78" s="12" t="str">
        <f>IF(B78="","",IF(OR(männlich_Datenerf.!E87="",männlich_Datenerf.!E87=0),"ohne Ergebnis",männlich_Datenerf.!E87))</f>
        <v/>
      </c>
      <c r="F78" s="13" t="str">
        <f>IF(B78="","",IF(OR(männlich_Datenerf.!F87="",männlich_Datenerf.!F87=0),"ohne Ergebnis",männlich_Datenerf.!F87))</f>
        <v/>
      </c>
      <c r="G78" s="12" t="str">
        <f>IF(B78="","",IF(OR(männlich_Datenerf.!G87="",männlich_Datenerf.!G87=0),"ohne Ergebnis",männlich_Datenerf.!G87))</f>
        <v/>
      </c>
      <c r="H78" s="14" t="str">
        <f>IF(B78="","",IF(OR(männlich_Datenerf.!H87="",männlich_Datenerf.!H87=0),"ohne Ergebnis",männlich_Datenerf.!H87))</f>
        <v/>
      </c>
      <c r="I78" s="37" t="str">
        <f>IF(B78="","",IF(OR(männlich_Datenerf.!I87="",männlich_Datenerf.!I87=0),"ohne Ergebnis",männlich_Datenerf.!I87))</f>
        <v/>
      </c>
      <c r="J78" s="14" t="str">
        <f>IF(D78="ohne Ergebnis","0",männlich_Ausw.!D83)</f>
        <v/>
      </c>
      <c r="K78" s="14" t="str">
        <f>IF(E78="ohne Ergebnis","0",männlich_Ausw.!F83)</f>
        <v/>
      </c>
      <c r="L78" s="14" t="str">
        <f>IF(F78="ohne Ergebnis","0",männlich_Ausw.!H83)</f>
        <v/>
      </c>
      <c r="M78" s="14" t="str">
        <f>IF(G78="ohne Ergebnis","0",männlich_Ausw.!J83)</f>
        <v/>
      </c>
      <c r="N78" s="14" t="str">
        <f>IF(H78="ohne Ergebnis","0",männlich_Ausw.!L83)</f>
        <v/>
      </c>
      <c r="O78" s="37" t="str">
        <f>IF(I78="ohne Ergebnis","0",männlich_Ausw.!N83)</f>
        <v/>
      </c>
      <c r="P78" s="12" t="str">
        <f>IF(J78="0","/",männlich_Ausw.!E83)</f>
        <v/>
      </c>
      <c r="Q78" s="13" t="str">
        <f>IF(K78="0","/",männlich_Ausw.!G83)</f>
        <v/>
      </c>
      <c r="R78" s="13" t="str">
        <f>IF(L78="0","/",männlich_Ausw.!I83)</f>
        <v/>
      </c>
      <c r="S78" s="12" t="str">
        <f>IF(M78="0","/",männlich_Ausw.!K83)</f>
        <v/>
      </c>
      <c r="T78" s="14" t="str">
        <f>IF(N78="0","/",männlich_Ausw.!M83)</f>
        <v/>
      </c>
      <c r="U78" s="37" t="str">
        <f>IF(O78="0","/",männlich_Ausw.!O83)</f>
        <v/>
      </c>
      <c r="V78" s="14" t="str">
        <f>männlich_Ausw.!P83</f>
        <v/>
      </c>
      <c r="X78" s="3">
        <f>IF(männlich_Ausw.!P83="",0,IF(männlich_Ausw.!P83&gt;=männlich_Ausw.!$Q$3,10,0))</f>
        <v>0</v>
      </c>
      <c r="Y78" s="3">
        <f>IF(männlich_Datenerf.!E87="",0,IF(männlich_Datenerf.!E87&gt;=5.7,1,0))</f>
        <v>0</v>
      </c>
      <c r="Z78" s="3">
        <f>IF(männlich_Datenerf.!G87="",0,IF(männlich_Datenerf.!G87&lt;=18,1,0))</f>
        <v>0</v>
      </c>
      <c r="AA78" s="3">
        <f>IF(männlich_Datenerf.!I87="",0,IF(männlich_Datenerf.!I87&gt;=1323,1,0))</f>
        <v>0</v>
      </c>
      <c r="AB78" s="3">
        <f t="shared" si="6"/>
        <v>0</v>
      </c>
      <c r="AC78" t="str">
        <f t="shared" si="4"/>
        <v/>
      </c>
    </row>
    <row r="79" spans="1:29" x14ac:dyDescent="0.2">
      <c r="A79">
        <f t="shared" si="5"/>
        <v>78</v>
      </c>
      <c r="B79" s="23" t="str">
        <f>IF(männlich_Datenerf.!B88="","",männlich_Datenerf.!B88)</f>
        <v/>
      </c>
      <c r="C79" s="23" t="str">
        <f>IF(männlich_Datenerf.!C88="","",männlich_Datenerf.!C88)</f>
        <v/>
      </c>
      <c r="D79" s="12" t="str">
        <f>IF(B79="","",IF(OR(männlich_Datenerf.!D88="",männlich_Datenerf.!D88=0),"ohne Ergebnis",männlich_Datenerf.!D88))</f>
        <v/>
      </c>
      <c r="E79" s="12" t="str">
        <f>IF(B79="","",IF(OR(männlich_Datenerf.!E88="",männlich_Datenerf.!E88=0),"ohne Ergebnis",männlich_Datenerf.!E88))</f>
        <v/>
      </c>
      <c r="F79" s="13" t="str">
        <f>IF(B79="","",IF(OR(männlich_Datenerf.!F88="",männlich_Datenerf.!F88=0),"ohne Ergebnis",männlich_Datenerf.!F88))</f>
        <v/>
      </c>
      <c r="G79" s="12" t="str">
        <f>IF(B79="","",IF(OR(männlich_Datenerf.!G88="",männlich_Datenerf.!G88=0),"ohne Ergebnis",männlich_Datenerf.!G88))</f>
        <v/>
      </c>
      <c r="H79" s="14" t="str">
        <f>IF(B79="","",IF(OR(männlich_Datenerf.!H88="",männlich_Datenerf.!H88=0),"ohne Ergebnis",männlich_Datenerf.!H88))</f>
        <v/>
      </c>
      <c r="I79" s="37" t="str">
        <f>IF(B79="","",IF(OR(männlich_Datenerf.!I88="",männlich_Datenerf.!I88=0),"ohne Ergebnis",männlich_Datenerf.!I88))</f>
        <v/>
      </c>
      <c r="J79" s="14" t="str">
        <f>IF(D79="ohne Ergebnis","0",männlich_Ausw.!D84)</f>
        <v/>
      </c>
      <c r="K79" s="14" t="str">
        <f>IF(E79="ohne Ergebnis","0",männlich_Ausw.!F84)</f>
        <v/>
      </c>
      <c r="L79" s="14" t="str">
        <f>IF(F79="ohne Ergebnis","0",männlich_Ausw.!H84)</f>
        <v/>
      </c>
      <c r="M79" s="14" t="str">
        <f>IF(G79="ohne Ergebnis","0",männlich_Ausw.!J84)</f>
        <v/>
      </c>
      <c r="N79" s="14" t="str">
        <f>IF(H79="ohne Ergebnis","0",männlich_Ausw.!L84)</f>
        <v/>
      </c>
      <c r="O79" s="37" t="str">
        <f>IF(I79="ohne Ergebnis","0",männlich_Ausw.!N84)</f>
        <v/>
      </c>
      <c r="P79" s="12" t="str">
        <f>IF(J79="0","/",männlich_Ausw.!E84)</f>
        <v/>
      </c>
      <c r="Q79" s="13" t="str">
        <f>IF(K79="0","/",männlich_Ausw.!G84)</f>
        <v/>
      </c>
      <c r="R79" s="13" t="str">
        <f>IF(L79="0","/",männlich_Ausw.!I84)</f>
        <v/>
      </c>
      <c r="S79" s="12" t="str">
        <f>IF(M79="0","/",männlich_Ausw.!K84)</f>
        <v/>
      </c>
      <c r="T79" s="14" t="str">
        <f>IF(N79="0","/",männlich_Ausw.!M84)</f>
        <v/>
      </c>
      <c r="U79" s="37" t="str">
        <f>IF(O79="0","/",männlich_Ausw.!O84)</f>
        <v/>
      </c>
      <c r="V79" s="14" t="str">
        <f>männlich_Ausw.!P84</f>
        <v/>
      </c>
      <c r="X79" s="3">
        <f>IF(männlich_Ausw.!P84="",0,IF(männlich_Ausw.!P84&gt;=männlich_Ausw.!$Q$3,10,0))</f>
        <v>0</v>
      </c>
      <c r="Y79" s="3">
        <f>IF(männlich_Datenerf.!E88="",0,IF(männlich_Datenerf.!E88&gt;=5.7,1,0))</f>
        <v>0</v>
      </c>
      <c r="Z79" s="3">
        <f>IF(männlich_Datenerf.!G88="",0,IF(männlich_Datenerf.!G88&lt;=18,1,0))</f>
        <v>0</v>
      </c>
      <c r="AA79" s="3">
        <f>IF(männlich_Datenerf.!I88="",0,IF(männlich_Datenerf.!I88&gt;=1323,1,0))</f>
        <v>0</v>
      </c>
      <c r="AB79" s="3">
        <f t="shared" si="6"/>
        <v>0</v>
      </c>
      <c r="AC79" t="str">
        <f t="shared" si="4"/>
        <v/>
      </c>
    </row>
    <row r="80" spans="1:29" x14ac:dyDescent="0.2">
      <c r="A80">
        <f t="shared" si="5"/>
        <v>79</v>
      </c>
      <c r="B80" s="23" t="str">
        <f>IF(männlich_Datenerf.!B89="","",männlich_Datenerf.!B89)</f>
        <v/>
      </c>
      <c r="C80" s="23" t="str">
        <f>IF(männlich_Datenerf.!C89="","",männlich_Datenerf.!C89)</f>
        <v/>
      </c>
      <c r="D80" s="12" t="str">
        <f>IF(B80="","",IF(OR(männlich_Datenerf.!D89="",männlich_Datenerf.!D89=0),"ohne Ergebnis",männlich_Datenerf.!D89))</f>
        <v/>
      </c>
      <c r="E80" s="12" t="str">
        <f>IF(B80="","",IF(OR(männlich_Datenerf.!E89="",männlich_Datenerf.!E89=0),"ohne Ergebnis",männlich_Datenerf.!E89))</f>
        <v/>
      </c>
      <c r="F80" s="13" t="str">
        <f>IF(B80="","",IF(OR(männlich_Datenerf.!F89="",männlich_Datenerf.!F89=0),"ohne Ergebnis",männlich_Datenerf.!F89))</f>
        <v/>
      </c>
      <c r="G80" s="12" t="str">
        <f>IF(B80="","",IF(OR(männlich_Datenerf.!G89="",männlich_Datenerf.!G89=0),"ohne Ergebnis",männlich_Datenerf.!G89))</f>
        <v/>
      </c>
      <c r="H80" s="14" t="str">
        <f>IF(B80="","",IF(OR(männlich_Datenerf.!H89="",männlich_Datenerf.!H89=0),"ohne Ergebnis",männlich_Datenerf.!H89))</f>
        <v/>
      </c>
      <c r="I80" s="37" t="str">
        <f>IF(B80="","",IF(OR(männlich_Datenerf.!I89="",männlich_Datenerf.!I89=0),"ohne Ergebnis",männlich_Datenerf.!I89))</f>
        <v/>
      </c>
      <c r="J80" s="14" t="str">
        <f>IF(D80="ohne Ergebnis","0",männlich_Ausw.!D85)</f>
        <v/>
      </c>
      <c r="K80" s="14" t="str">
        <f>IF(E80="ohne Ergebnis","0",männlich_Ausw.!F85)</f>
        <v/>
      </c>
      <c r="L80" s="14" t="str">
        <f>IF(F80="ohne Ergebnis","0",männlich_Ausw.!H85)</f>
        <v/>
      </c>
      <c r="M80" s="14" t="str">
        <f>IF(G80="ohne Ergebnis","0",männlich_Ausw.!J85)</f>
        <v/>
      </c>
      <c r="N80" s="14" t="str">
        <f>IF(H80="ohne Ergebnis","0",männlich_Ausw.!L85)</f>
        <v/>
      </c>
      <c r="O80" s="37" t="str">
        <f>IF(I80="ohne Ergebnis","0",männlich_Ausw.!N85)</f>
        <v/>
      </c>
      <c r="P80" s="12" t="str">
        <f>IF(J80="0","/",männlich_Ausw.!E85)</f>
        <v/>
      </c>
      <c r="Q80" s="13" t="str">
        <f>IF(K80="0","/",männlich_Ausw.!G85)</f>
        <v/>
      </c>
      <c r="R80" s="13" t="str">
        <f>IF(L80="0","/",männlich_Ausw.!I85)</f>
        <v/>
      </c>
      <c r="S80" s="12" t="str">
        <f>IF(M80="0","/",männlich_Ausw.!K85)</f>
        <v/>
      </c>
      <c r="T80" s="14" t="str">
        <f>IF(N80="0","/",männlich_Ausw.!M85)</f>
        <v/>
      </c>
      <c r="U80" s="37" t="str">
        <f>IF(O80="0","/",männlich_Ausw.!O85)</f>
        <v/>
      </c>
      <c r="V80" s="14" t="str">
        <f>männlich_Ausw.!P85</f>
        <v/>
      </c>
      <c r="X80" s="3">
        <f>IF(männlich_Ausw.!P85="",0,IF(männlich_Ausw.!P85&gt;=männlich_Ausw.!$Q$3,10,0))</f>
        <v>0</v>
      </c>
      <c r="Y80" s="3">
        <f>IF(männlich_Datenerf.!E89="",0,IF(männlich_Datenerf.!E89&gt;=5.7,1,0))</f>
        <v>0</v>
      </c>
      <c r="Z80" s="3">
        <f>IF(männlich_Datenerf.!G89="",0,IF(männlich_Datenerf.!G89&lt;=18,1,0))</f>
        <v>0</v>
      </c>
      <c r="AA80" s="3">
        <f>IF(männlich_Datenerf.!I89="",0,IF(männlich_Datenerf.!I89&gt;=1323,1,0))</f>
        <v>0</v>
      </c>
      <c r="AB80" s="3">
        <f t="shared" si="6"/>
        <v>0</v>
      </c>
      <c r="AC80" t="str">
        <f t="shared" si="4"/>
        <v/>
      </c>
    </row>
    <row r="81" spans="1:29" ht="13.5" thickBot="1" x14ac:dyDescent="0.25">
      <c r="A81">
        <f t="shared" si="5"/>
        <v>80</v>
      </c>
      <c r="B81" s="43" t="str">
        <f>IF(männlich_Datenerf.!B90="","",männlich_Datenerf.!B90)</f>
        <v/>
      </c>
      <c r="C81" s="43" t="str">
        <f>IF(männlich_Datenerf.!C90="","",männlich_Datenerf.!C90)</f>
        <v/>
      </c>
      <c r="D81" s="15" t="str">
        <f>IF(B81="","",IF(OR(männlich_Datenerf.!D90="",männlich_Datenerf.!D90=0),"ohne Ergebnis",männlich_Datenerf.!D90))</f>
        <v/>
      </c>
      <c r="E81" s="15" t="str">
        <f>IF(B81="","",IF(OR(männlich_Datenerf.!E90="",männlich_Datenerf.!E90=0),"ohne Ergebnis",männlich_Datenerf.!E90))</f>
        <v/>
      </c>
      <c r="F81" s="16" t="str">
        <f>IF(B81="","",IF(OR(männlich_Datenerf.!F90="",männlich_Datenerf.!F90=0),"ohne Ergebnis",männlich_Datenerf.!F90))</f>
        <v/>
      </c>
      <c r="G81" s="15" t="str">
        <f>IF(B81="","",IF(OR(männlich_Datenerf.!G90="",männlich_Datenerf.!G90=0),"ohne Ergebnis",männlich_Datenerf.!G90))</f>
        <v/>
      </c>
      <c r="H81" s="17" t="str">
        <f>IF(B81="","",IF(OR(männlich_Datenerf.!H90="",männlich_Datenerf.!H90=0),"ohne Ergebnis",männlich_Datenerf.!H90))</f>
        <v/>
      </c>
      <c r="I81" s="38" t="str">
        <f>IF(B81="","",IF(OR(männlich_Datenerf.!I90="",männlich_Datenerf.!I90=0),"ohne Ergebnis",männlich_Datenerf.!I90))</f>
        <v/>
      </c>
      <c r="J81" s="17" t="str">
        <f>IF(D81="ohne Ergebnis","0",männlich_Ausw.!D86)</f>
        <v/>
      </c>
      <c r="K81" s="17" t="str">
        <f>IF(E81="ohne Ergebnis","0",männlich_Ausw.!F86)</f>
        <v/>
      </c>
      <c r="L81" s="17" t="str">
        <f>IF(F81="ohne Ergebnis","0",männlich_Ausw.!H86)</f>
        <v/>
      </c>
      <c r="M81" s="17" t="str">
        <f>IF(G81="ohne Ergebnis","0",männlich_Ausw.!J86)</f>
        <v/>
      </c>
      <c r="N81" s="17" t="str">
        <f>IF(H81="ohne Ergebnis","0",männlich_Ausw.!L86)</f>
        <v/>
      </c>
      <c r="O81" s="38" t="str">
        <f>IF(I81="ohne Ergebnis","0",männlich_Ausw.!N86)</f>
        <v/>
      </c>
      <c r="P81" s="15" t="str">
        <f>IF(J81="0","/",männlich_Ausw.!E86)</f>
        <v/>
      </c>
      <c r="Q81" s="16" t="str">
        <f>IF(K81="0","/",männlich_Ausw.!G86)</f>
        <v/>
      </c>
      <c r="R81" s="16" t="str">
        <f>IF(L81="0","/",männlich_Ausw.!I86)</f>
        <v/>
      </c>
      <c r="S81" s="15" t="str">
        <f>IF(M81="0","/",männlich_Ausw.!K86)</f>
        <v/>
      </c>
      <c r="T81" s="17" t="str">
        <f>IF(N81="0","/",männlich_Ausw.!M86)</f>
        <v/>
      </c>
      <c r="U81" s="38" t="str">
        <f>IF(O81="0","/",männlich_Ausw.!O86)</f>
        <v/>
      </c>
      <c r="V81" s="17" t="str">
        <f>männlich_Ausw.!P86</f>
        <v/>
      </c>
      <c r="X81" s="3">
        <f>IF(männlich_Ausw.!P86="",0,IF(männlich_Ausw.!P86&gt;=männlich_Ausw.!$Q$3,10,0))</f>
        <v>0</v>
      </c>
      <c r="Y81" s="3">
        <f>IF(männlich_Datenerf.!E90="",0,IF(männlich_Datenerf.!E90&gt;=5.7,1,0))</f>
        <v>0</v>
      </c>
      <c r="Z81" s="3">
        <f>IF(männlich_Datenerf.!G90="",0,IF(männlich_Datenerf.!G90&lt;=18,1,0))</f>
        <v>0</v>
      </c>
      <c r="AA81" s="3">
        <f>IF(männlich_Datenerf.!I90="",0,IF(männlich_Datenerf.!I90&gt;=1323,1,0))</f>
        <v>0</v>
      </c>
      <c r="AB81" s="3">
        <f t="shared" si="6"/>
        <v>0</v>
      </c>
      <c r="AC81" t="str">
        <f t="shared" si="4"/>
        <v/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männlich_Datenerf.</vt:lpstr>
      <vt:lpstr>männlich_Ausw.</vt:lpstr>
      <vt:lpstr>Datenquelle</vt:lpstr>
      <vt:lpstr>männlich_Datenerf.!Druckbereich</vt:lpstr>
      <vt:lpstr>männlich_Ausw.!Drucktitel</vt:lpstr>
      <vt:lpstr>männlich_Datenerf.!Drucktitel</vt:lpstr>
      <vt:lpstr>männlich_Ausw.!Zielbereich</vt:lpstr>
    </vt:vector>
  </TitlesOfParts>
  <Manager/>
  <Company>LISA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Bock, Volker</dc:creator>
  <cp:keywords/>
  <dc:description/>
  <cp:lastModifiedBy>Schoebbel, Christiane</cp:lastModifiedBy>
  <cp:revision/>
  <dcterms:created xsi:type="dcterms:W3CDTF">2014-03-21T09:35:52Z</dcterms:created>
  <dcterms:modified xsi:type="dcterms:W3CDTF">2025-07-10T06:34:40Z</dcterms:modified>
  <cp:category/>
  <cp:contentStatus/>
</cp:coreProperties>
</file>