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G:\Projekt DA\DA\07_Cluster3\03_Lensen\02_Abrufangebote\04_Sonstige Formate\Excel-AuswertungSport\"/>
    </mc:Choice>
  </mc:AlternateContent>
  <xr:revisionPtr revIDLastSave="0" documentId="13_ncr:1_{D568933D-F8C1-44FD-8C20-D097449051B8}" xr6:coauthVersionLast="47" xr6:coauthVersionMax="47" xr10:uidLastSave="{00000000-0000-0000-0000-000000000000}"/>
  <bookViews>
    <workbookView xWindow="-108" yWindow="-108" windowWidth="23256" windowHeight="12456" xr2:uid="{EC1D0B40-8040-48B3-A9EE-0D3CB7739F68}"/>
  </bookViews>
  <sheets>
    <sheet name="Tabelle1" sheetId="1" r:id="rId1"/>
    <sheet name="Tabelle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0" i="1" l="1"/>
  <c r="AD200" i="1"/>
  <c r="AC200" i="1"/>
  <c r="AB200" i="1"/>
  <c r="AA200" i="1"/>
  <c r="Z200" i="1"/>
  <c r="Y200" i="1"/>
  <c r="X200" i="1"/>
  <c r="W200" i="1"/>
  <c r="V200" i="1"/>
  <c r="U200" i="1"/>
  <c r="T200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AE198" i="1"/>
  <c r="AD198" i="1"/>
  <c r="AC198" i="1"/>
  <c r="AB198" i="1"/>
  <c r="AA198" i="1"/>
  <c r="Z198" i="1"/>
  <c r="Y198" i="1"/>
  <c r="X198" i="1"/>
  <c r="AF198" i="1" s="1"/>
  <c r="W198" i="1"/>
  <c r="V198" i="1"/>
  <c r="U198" i="1"/>
  <c r="T198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AF197" i="1" s="1"/>
  <c r="AE196" i="1"/>
  <c r="AD196" i="1"/>
  <c r="AC196" i="1"/>
  <c r="AB196" i="1"/>
  <c r="AA196" i="1"/>
  <c r="Z196" i="1"/>
  <c r="Y196" i="1"/>
  <c r="X196" i="1"/>
  <c r="AF196" i="1" s="1"/>
  <c r="W196" i="1"/>
  <c r="V196" i="1"/>
  <c r="U196" i="1"/>
  <c r="T196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AE194" i="1"/>
  <c r="AD194" i="1"/>
  <c r="AC194" i="1"/>
  <c r="AB194" i="1"/>
  <c r="AA194" i="1"/>
  <c r="Z194" i="1"/>
  <c r="Y194" i="1"/>
  <c r="X194" i="1"/>
  <c r="AF194" i="1" s="1"/>
  <c r="W194" i="1"/>
  <c r="V194" i="1"/>
  <c r="U194" i="1"/>
  <c r="T194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AF191" i="1" s="1"/>
  <c r="AE190" i="1"/>
  <c r="AD190" i="1"/>
  <c r="AC190" i="1"/>
  <c r="AB190" i="1"/>
  <c r="AA190" i="1"/>
  <c r="Z190" i="1"/>
  <c r="Y190" i="1"/>
  <c r="X190" i="1"/>
  <c r="AF190" i="1" s="1"/>
  <c r="W190" i="1"/>
  <c r="V190" i="1"/>
  <c r="U190" i="1"/>
  <c r="T190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AE188" i="1"/>
  <c r="AD188" i="1"/>
  <c r="AC188" i="1"/>
  <c r="AB188" i="1"/>
  <c r="AA188" i="1"/>
  <c r="Z188" i="1"/>
  <c r="Y188" i="1"/>
  <c r="X188" i="1"/>
  <c r="AF188" i="1" s="1"/>
  <c r="W188" i="1"/>
  <c r="V188" i="1"/>
  <c r="U188" i="1"/>
  <c r="T188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AE186" i="1"/>
  <c r="AD186" i="1"/>
  <c r="AC186" i="1"/>
  <c r="AB186" i="1"/>
  <c r="AA186" i="1"/>
  <c r="Z186" i="1"/>
  <c r="Y186" i="1"/>
  <c r="X186" i="1"/>
  <c r="AF186" i="1" s="1"/>
  <c r="W186" i="1"/>
  <c r="V186" i="1"/>
  <c r="U186" i="1"/>
  <c r="T186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AF183" i="1" s="1"/>
  <c r="AE182" i="1"/>
  <c r="AD182" i="1"/>
  <c r="AC182" i="1"/>
  <c r="AB182" i="1"/>
  <c r="AA182" i="1"/>
  <c r="Z182" i="1"/>
  <c r="Y182" i="1"/>
  <c r="X182" i="1"/>
  <c r="AF182" i="1" s="1"/>
  <c r="W182" i="1"/>
  <c r="V182" i="1"/>
  <c r="U182" i="1"/>
  <c r="T182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AF181" i="1" s="1"/>
  <c r="AE180" i="1"/>
  <c r="AD180" i="1"/>
  <c r="AC180" i="1"/>
  <c r="AB180" i="1"/>
  <c r="AA180" i="1"/>
  <c r="Z180" i="1"/>
  <c r="Y180" i="1"/>
  <c r="X180" i="1"/>
  <c r="AF180" i="1" s="1"/>
  <c r="W180" i="1"/>
  <c r="V180" i="1"/>
  <c r="U180" i="1"/>
  <c r="T180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AF177" i="1" s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AF175" i="1" s="1"/>
  <c r="AE174" i="1"/>
  <c r="AD174" i="1"/>
  <c r="AC174" i="1"/>
  <c r="AB174" i="1"/>
  <c r="AA174" i="1"/>
  <c r="Z174" i="1"/>
  <c r="Y174" i="1"/>
  <c r="X174" i="1"/>
  <c r="AF174" i="1" s="1"/>
  <c r="W174" i="1"/>
  <c r="V174" i="1"/>
  <c r="U174" i="1"/>
  <c r="T174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AF173" i="1" s="1"/>
  <c r="AE172" i="1"/>
  <c r="AD172" i="1"/>
  <c r="AC172" i="1"/>
  <c r="AB172" i="1"/>
  <c r="AA172" i="1"/>
  <c r="Z172" i="1"/>
  <c r="Y172" i="1"/>
  <c r="X172" i="1"/>
  <c r="AF172" i="1" s="1"/>
  <c r="W172" i="1"/>
  <c r="V172" i="1"/>
  <c r="U172" i="1"/>
  <c r="T172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AE170" i="1"/>
  <c r="AD170" i="1"/>
  <c r="AC170" i="1"/>
  <c r="AB170" i="1"/>
  <c r="AA170" i="1"/>
  <c r="Z170" i="1"/>
  <c r="Y170" i="1"/>
  <c r="X170" i="1"/>
  <c r="AF170" i="1" s="1"/>
  <c r="W170" i="1"/>
  <c r="V170" i="1"/>
  <c r="U170" i="1"/>
  <c r="T170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AF169" i="1" s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AE166" i="1"/>
  <c r="AD166" i="1"/>
  <c r="AC166" i="1"/>
  <c r="AB166" i="1"/>
  <c r="AA166" i="1"/>
  <c r="Z166" i="1"/>
  <c r="Y166" i="1"/>
  <c r="X166" i="1"/>
  <c r="AF166" i="1" s="1"/>
  <c r="W166" i="1"/>
  <c r="V166" i="1"/>
  <c r="U166" i="1"/>
  <c r="T166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AF165" i="1" s="1"/>
  <c r="AE164" i="1"/>
  <c r="AD164" i="1"/>
  <c r="AC164" i="1"/>
  <c r="AB164" i="1"/>
  <c r="AA164" i="1"/>
  <c r="Z164" i="1"/>
  <c r="Y164" i="1"/>
  <c r="X164" i="1"/>
  <c r="AF164" i="1" s="1"/>
  <c r="W164" i="1"/>
  <c r="V164" i="1"/>
  <c r="U164" i="1"/>
  <c r="T164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AE162" i="1"/>
  <c r="AD162" i="1"/>
  <c r="AC162" i="1"/>
  <c r="AB162" i="1"/>
  <c r="AA162" i="1"/>
  <c r="Z162" i="1"/>
  <c r="Y162" i="1"/>
  <c r="X162" i="1"/>
  <c r="AF162" i="1" s="1"/>
  <c r="W162" i="1"/>
  <c r="V162" i="1"/>
  <c r="U162" i="1"/>
  <c r="T162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AF161" i="1" s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AF159" i="1" s="1"/>
  <c r="AE158" i="1"/>
  <c r="AD158" i="1"/>
  <c r="AC158" i="1"/>
  <c r="AB158" i="1"/>
  <c r="AA158" i="1"/>
  <c r="Z158" i="1"/>
  <c r="Y158" i="1"/>
  <c r="X158" i="1"/>
  <c r="AF158" i="1" s="1"/>
  <c r="W158" i="1"/>
  <c r="V158" i="1"/>
  <c r="U158" i="1"/>
  <c r="T158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AF157" i="1" s="1"/>
  <c r="AE156" i="1"/>
  <c r="AD156" i="1"/>
  <c r="AC156" i="1"/>
  <c r="AB156" i="1"/>
  <c r="AA156" i="1"/>
  <c r="Z156" i="1"/>
  <c r="Y156" i="1"/>
  <c r="X156" i="1"/>
  <c r="AF156" i="1" s="1"/>
  <c r="W156" i="1"/>
  <c r="V156" i="1"/>
  <c r="U156" i="1"/>
  <c r="T156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AE154" i="1"/>
  <c r="AD154" i="1"/>
  <c r="AC154" i="1"/>
  <c r="AB154" i="1"/>
  <c r="AA154" i="1"/>
  <c r="Z154" i="1"/>
  <c r="Y154" i="1"/>
  <c r="X154" i="1"/>
  <c r="AF154" i="1" s="1"/>
  <c r="W154" i="1"/>
  <c r="V154" i="1"/>
  <c r="U154" i="1"/>
  <c r="T154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AF153" i="1" s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AF151" i="1" s="1"/>
  <c r="AE150" i="1"/>
  <c r="AD150" i="1"/>
  <c r="AC150" i="1"/>
  <c r="AB150" i="1"/>
  <c r="AA150" i="1"/>
  <c r="Z150" i="1"/>
  <c r="Y150" i="1"/>
  <c r="X150" i="1"/>
  <c r="AF150" i="1" s="1"/>
  <c r="W150" i="1"/>
  <c r="V150" i="1"/>
  <c r="U150" i="1"/>
  <c r="T150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AF149" i="1" s="1"/>
  <c r="AE148" i="1"/>
  <c r="AD148" i="1"/>
  <c r="AC148" i="1"/>
  <c r="AB148" i="1"/>
  <c r="AA148" i="1"/>
  <c r="Z148" i="1"/>
  <c r="Y148" i="1"/>
  <c r="X148" i="1"/>
  <c r="AF148" i="1" s="1"/>
  <c r="W148" i="1"/>
  <c r="V148" i="1"/>
  <c r="U148" i="1"/>
  <c r="T148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AF145" i="1" s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AF143" i="1" s="1"/>
  <c r="AE142" i="1"/>
  <c r="AD142" i="1"/>
  <c r="AC142" i="1"/>
  <c r="AB142" i="1"/>
  <c r="AA142" i="1"/>
  <c r="Z142" i="1"/>
  <c r="Y142" i="1"/>
  <c r="X142" i="1"/>
  <c r="AF142" i="1" s="1"/>
  <c r="W142" i="1"/>
  <c r="V142" i="1"/>
  <c r="U142" i="1"/>
  <c r="T142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AF141" i="1" s="1"/>
  <c r="AE140" i="1"/>
  <c r="AD140" i="1"/>
  <c r="AC140" i="1"/>
  <c r="AB140" i="1"/>
  <c r="AA140" i="1"/>
  <c r="Z140" i="1"/>
  <c r="Y140" i="1"/>
  <c r="X140" i="1"/>
  <c r="AF140" i="1" s="1"/>
  <c r="W140" i="1"/>
  <c r="V140" i="1"/>
  <c r="U140" i="1"/>
  <c r="T140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AE138" i="1"/>
  <c r="AD138" i="1"/>
  <c r="AC138" i="1"/>
  <c r="AB138" i="1"/>
  <c r="AA138" i="1"/>
  <c r="Z138" i="1"/>
  <c r="Y138" i="1"/>
  <c r="X138" i="1"/>
  <c r="AF138" i="1" s="1"/>
  <c r="W138" i="1"/>
  <c r="V138" i="1"/>
  <c r="U138" i="1"/>
  <c r="T138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AF137" i="1" s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AF135" i="1" s="1"/>
  <c r="AE134" i="1"/>
  <c r="AD134" i="1"/>
  <c r="AC134" i="1"/>
  <c r="AB134" i="1"/>
  <c r="AA134" i="1"/>
  <c r="Z134" i="1"/>
  <c r="Y134" i="1"/>
  <c r="X134" i="1"/>
  <c r="AF134" i="1" s="1"/>
  <c r="W134" i="1"/>
  <c r="V134" i="1"/>
  <c r="U134" i="1"/>
  <c r="T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AF133" i="1" s="1"/>
  <c r="AE132" i="1"/>
  <c r="AD132" i="1"/>
  <c r="AC132" i="1"/>
  <c r="AB132" i="1"/>
  <c r="AA132" i="1"/>
  <c r="Z132" i="1"/>
  <c r="Y132" i="1"/>
  <c r="X132" i="1"/>
  <c r="AF132" i="1" s="1"/>
  <c r="W132" i="1"/>
  <c r="V132" i="1"/>
  <c r="U132" i="1"/>
  <c r="T132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AE130" i="1"/>
  <c r="AD130" i="1"/>
  <c r="AC130" i="1"/>
  <c r="AB130" i="1"/>
  <c r="AA130" i="1"/>
  <c r="Z130" i="1"/>
  <c r="Y130" i="1"/>
  <c r="X130" i="1"/>
  <c r="AF130" i="1" s="1"/>
  <c r="W130" i="1"/>
  <c r="V130" i="1"/>
  <c r="U130" i="1"/>
  <c r="T130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AF129" i="1" s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AF127" i="1" s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AF125" i="1" s="1"/>
  <c r="AE124" i="1"/>
  <c r="AD124" i="1"/>
  <c r="AC124" i="1"/>
  <c r="AB124" i="1"/>
  <c r="AA124" i="1"/>
  <c r="Z124" i="1"/>
  <c r="Y124" i="1"/>
  <c r="X124" i="1"/>
  <c r="AF124" i="1" s="1"/>
  <c r="W124" i="1"/>
  <c r="V124" i="1"/>
  <c r="U124" i="1"/>
  <c r="T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AE122" i="1"/>
  <c r="AD122" i="1"/>
  <c r="AC122" i="1"/>
  <c r="AB122" i="1"/>
  <c r="AA122" i="1"/>
  <c r="Z122" i="1"/>
  <c r="Y122" i="1"/>
  <c r="X122" i="1"/>
  <c r="AF122" i="1" s="1"/>
  <c r="W122" i="1"/>
  <c r="V122" i="1"/>
  <c r="U122" i="1"/>
  <c r="T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AF121" i="1" s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AF119" i="1" s="1"/>
  <c r="AE118" i="1"/>
  <c r="AD118" i="1"/>
  <c r="AC118" i="1"/>
  <c r="AB118" i="1"/>
  <c r="AA118" i="1"/>
  <c r="Z118" i="1"/>
  <c r="Y118" i="1"/>
  <c r="X118" i="1"/>
  <c r="AF118" i="1" s="1"/>
  <c r="W118" i="1"/>
  <c r="V118" i="1"/>
  <c r="U118" i="1"/>
  <c r="T118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AF117" i="1" s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AE114" i="1"/>
  <c r="AD114" i="1"/>
  <c r="AC114" i="1"/>
  <c r="AB114" i="1"/>
  <c r="AA114" i="1"/>
  <c r="Z114" i="1"/>
  <c r="Y114" i="1"/>
  <c r="X114" i="1"/>
  <c r="AF114" i="1" s="1"/>
  <c r="W114" i="1"/>
  <c r="V114" i="1"/>
  <c r="U114" i="1"/>
  <c r="T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AF113" i="1" s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AF111" i="1" s="1"/>
  <c r="AE110" i="1"/>
  <c r="AD110" i="1"/>
  <c r="AC110" i="1"/>
  <c r="AB110" i="1"/>
  <c r="AA110" i="1"/>
  <c r="Z110" i="1"/>
  <c r="Y110" i="1"/>
  <c r="X110" i="1"/>
  <c r="AF110" i="1" s="1"/>
  <c r="W110" i="1"/>
  <c r="V110" i="1"/>
  <c r="U110" i="1"/>
  <c r="T110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AF109" i="1" s="1"/>
  <c r="AE108" i="1"/>
  <c r="AD108" i="1"/>
  <c r="AC108" i="1"/>
  <c r="AB108" i="1"/>
  <c r="AA108" i="1"/>
  <c r="Z108" i="1"/>
  <c r="Y108" i="1"/>
  <c r="X108" i="1"/>
  <c r="AF108" i="1" s="1"/>
  <c r="W108" i="1"/>
  <c r="V108" i="1"/>
  <c r="U108" i="1"/>
  <c r="T108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AE106" i="1"/>
  <c r="AD106" i="1"/>
  <c r="AC106" i="1"/>
  <c r="AB106" i="1"/>
  <c r="AA106" i="1"/>
  <c r="Z106" i="1"/>
  <c r="Y106" i="1"/>
  <c r="X106" i="1"/>
  <c r="AF106" i="1" s="1"/>
  <c r="W106" i="1"/>
  <c r="V106" i="1"/>
  <c r="U106" i="1"/>
  <c r="T106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AF103" i="1" s="1"/>
  <c r="AE102" i="1"/>
  <c r="AD102" i="1"/>
  <c r="AC102" i="1"/>
  <c r="AB102" i="1"/>
  <c r="AA102" i="1"/>
  <c r="Z102" i="1"/>
  <c r="Y102" i="1"/>
  <c r="X102" i="1"/>
  <c r="AF102" i="1" s="1"/>
  <c r="W102" i="1"/>
  <c r="V102" i="1"/>
  <c r="U102" i="1"/>
  <c r="T102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AE100" i="1"/>
  <c r="AD100" i="1"/>
  <c r="AC100" i="1"/>
  <c r="AB100" i="1"/>
  <c r="AA100" i="1"/>
  <c r="Z100" i="1"/>
  <c r="Y100" i="1"/>
  <c r="X100" i="1"/>
  <c r="AF100" i="1" s="1"/>
  <c r="W100" i="1"/>
  <c r="V100" i="1"/>
  <c r="U100" i="1"/>
  <c r="T100" i="1"/>
  <c r="AE99" i="1"/>
  <c r="AD99" i="1"/>
  <c r="AC99" i="1"/>
  <c r="AB99" i="1"/>
  <c r="AA99" i="1"/>
  <c r="Z99" i="1"/>
  <c r="Y99" i="1"/>
  <c r="X99" i="1"/>
  <c r="W99" i="1"/>
  <c r="V99" i="1"/>
  <c r="U99" i="1"/>
  <c r="T99" i="1"/>
  <c r="AE98" i="1"/>
  <c r="AD98" i="1"/>
  <c r="AC98" i="1"/>
  <c r="AB98" i="1"/>
  <c r="AA98" i="1"/>
  <c r="Z98" i="1"/>
  <c r="Y98" i="1"/>
  <c r="X98" i="1"/>
  <c r="AF98" i="1" s="1"/>
  <c r="W98" i="1"/>
  <c r="V98" i="1"/>
  <c r="U98" i="1"/>
  <c r="T98" i="1"/>
  <c r="AE97" i="1"/>
  <c r="AD97" i="1"/>
  <c r="AC97" i="1"/>
  <c r="AB97" i="1"/>
  <c r="AA97" i="1"/>
  <c r="Z97" i="1"/>
  <c r="Y97" i="1"/>
  <c r="X97" i="1"/>
  <c r="W97" i="1"/>
  <c r="V97" i="1"/>
  <c r="U97" i="1"/>
  <c r="T97" i="1"/>
  <c r="AF97" i="1" s="1"/>
  <c r="AE96" i="1"/>
  <c r="AD96" i="1"/>
  <c r="AC96" i="1"/>
  <c r="AB96" i="1"/>
  <c r="AA96" i="1"/>
  <c r="Z96" i="1"/>
  <c r="Y96" i="1"/>
  <c r="X96" i="1"/>
  <c r="W96" i="1"/>
  <c r="V96" i="1"/>
  <c r="U96" i="1"/>
  <c r="T96" i="1"/>
  <c r="AE95" i="1"/>
  <c r="AD95" i="1"/>
  <c r="AC95" i="1"/>
  <c r="AB95" i="1"/>
  <c r="AA95" i="1"/>
  <c r="Z95" i="1"/>
  <c r="Y95" i="1"/>
  <c r="X95" i="1"/>
  <c r="W95" i="1"/>
  <c r="V95" i="1"/>
  <c r="U95" i="1"/>
  <c r="T95" i="1"/>
  <c r="AE94" i="1"/>
  <c r="AD94" i="1"/>
  <c r="AC94" i="1"/>
  <c r="AB94" i="1"/>
  <c r="AA94" i="1"/>
  <c r="Z94" i="1"/>
  <c r="Y94" i="1"/>
  <c r="X94" i="1"/>
  <c r="AF94" i="1" s="1"/>
  <c r="W94" i="1"/>
  <c r="V94" i="1"/>
  <c r="U94" i="1"/>
  <c r="T94" i="1"/>
  <c r="AE93" i="1"/>
  <c r="AD93" i="1"/>
  <c r="AC93" i="1"/>
  <c r="AB93" i="1"/>
  <c r="AA93" i="1"/>
  <c r="Z93" i="1"/>
  <c r="Y93" i="1"/>
  <c r="X93" i="1"/>
  <c r="W93" i="1"/>
  <c r="V93" i="1"/>
  <c r="U93" i="1"/>
  <c r="T93" i="1"/>
  <c r="AF93" i="1" s="1"/>
  <c r="AE92" i="1"/>
  <c r="AD92" i="1"/>
  <c r="AC92" i="1"/>
  <c r="AB92" i="1"/>
  <c r="AA92" i="1"/>
  <c r="Z92" i="1"/>
  <c r="Y92" i="1"/>
  <c r="X92" i="1"/>
  <c r="AF92" i="1" s="1"/>
  <c r="W92" i="1"/>
  <c r="V92" i="1"/>
  <c r="U92" i="1"/>
  <c r="T92" i="1"/>
  <c r="AE91" i="1"/>
  <c r="AD91" i="1"/>
  <c r="AC91" i="1"/>
  <c r="AB91" i="1"/>
  <c r="AA91" i="1"/>
  <c r="Z91" i="1"/>
  <c r="Y91" i="1"/>
  <c r="X91" i="1"/>
  <c r="W91" i="1"/>
  <c r="V91" i="1"/>
  <c r="U91" i="1"/>
  <c r="T91" i="1"/>
  <c r="AE90" i="1"/>
  <c r="AD90" i="1"/>
  <c r="AC90" i="1"/>
  <c r="AB90" i="1"/>
  <c r="AA90" i="1"/>
  <c r="Z90" i="1"/>
  <c r="Y90" i="1"/>
  <c r="X90" i="1"/>
  <c r="AF90" i="1" s="1"/>
  <c r="W90" i="1"/>
  <c r="V90" i="1"/>
  <c r="U90" i="1"/>
  <c r="T90" i="1"/>
  <c r="AE89" i="1"/>
  <c r="AD89" i="1"/>
  <c r="AC89" i="1"/>
  <c r="AB89" i="1"/>
  <c r="AA89" i="1"/>
  <c r="Z89" i="1"/>
  <c r="Y89" i="1"/>
  <c r="X89" i="1"/>
  <c r="W89" i="1"/>
  <c r="V89" i="1"/>
  <c r="U89" i="1"/>
  <c r="T89" i="1"/>
  <c r="AE88" i="1"/>
  <c r="AD88" i="1"/>
  <c r="AC88" i="1"/>
  <c r="AB88" i="1"/>
  <c r="AA88" i="1"/>
  <c r="Z88" i="1"/>
  <c r="Y88" i="1"/>
  <c r="X88" i="1"/>
  <c r="W88" i="1"/>
  <c r="V88" i="1"/>
  <c r="U88" i="1"/>
  <c r="T88" i="1"/>
  <c r="AE87" i="1"/>
  <c r="AD87" i="1"/>
  <c r="AC87" i="1"/>
  <c r="AB87" i="1"/>
  <c r="AA87" i="1"/>
  <c r="Z87" i="1"/>
  <c r="Y87" i="1"/>
  <c r="X87" i="1"/>
  <c r="W87" i="1"/>
  <c r="V87" i="1"/>
  <c r="U87" i="1"/>
  <c r="T87" i="1"/>
  <c r="AF87" i="1" s="1"/>
  <c r="AE86" i="1"/>
  <c r="AD86" i="1"/>
  <c r="AC86" i="1"/>
  <c r="AB86" i="1"/>
  <c r="AA86" i="1"/>
  <c r="Z86" i="1"/>
  <c r="Y86" i="1"/>
  <c r="X86" i="1"/>
  <c r="AF86" i="1" s="1"/>
  <c r="W86" i="1"/>
  <c r="V86" i="1"/>
  <c r="U86" i="1"/>
  <c r="T86" i="1"/>
  <c r="AE85" i="1"/>
  <c r="AD85" i="1"/>
  <c r="AC85" i="1"/>
  <c r="AB85" i="1"/>
  <c r="AA85" i="1"/>
  <c r="Z85" i="1"/>
  <c r="Y85" i="1"/>
  <c r="X85" i="1"/>
  <c r="W85" i="1"/>
  <c r="V85" i="1"/>
  <c r="U85" i="1"/>
  <c r="T85" i="1"/>
  <c r="AE84" i="1"/>
  <c r="AD84" i="1"/>
  <c r="AC84" i="1"/>
  <c r="AB84" i="1"/>
  <c r="AA84" i="1"/>
  <c r="Z84" i="1"/>
  <c r="Y84" i="1"/>
  <c r="X84" i="1"/>
  <c r="AF84" i="1" s="1"/>
  <c r="W84" i="1"/>
  <c r="V84" i="1"/>
  <c r="U84" i="1"/>
  <c r="T84" i="1"/>
  <c r="AE83" i="1"/>
  <c r="AD83" i="1"/>
  <c r="AC83" i="1"/>
  <c r="AB83" i="1"/>
  <c r="AA83" i="1"/>
  <c r="Z83" i="1"/>
  <c r="Y83" i="1"/>
  <c r="X83" i="1"/>
  <c r="W83" i="1"/>
  <c r="V83" i="1"/>
  <c r="U83" i="1"/>
  <c r="T83" i="1"/>
  <c r="AE82" i="1"/>
  <c r="AD82" i="1"/>
  <c r="AC82" i="1"/>
  <c r="AB82" i="1"/>
  <c r="AA82" i="1"/>
  <c r="Z82" i="1"/>
  <c r="Y82" i="1"/>
  <c r="X82" i="1"/>
  <c r="AF82" i="1" s="1"/>
  <c r="W82" i="1"/>
  <c r="V82" i="1"/>
  <c r="U82" i="1"/>
  <c r="T82" i="1"/>
  <c r="AE81" i="1"/>
  <c r="AD81" i="1"/>
  <c r="AC81" i="1"/>
  <c r="AB81" i="1"/>
  <c r="AA81" i="1"/>
  <c r="Z81" i="1"/>
  <c r="Y81" i="1"/>
  <c r="X81" i="1"/>
  <c r="W81" i="1"/>
  <c r="V81" i="1"/>
  <c r="U81" i="1"/>
  <c r="T81" i="1"/>
  <c r="AF81" i="1" s="1"/>
  <c r="AE80" i="1"/>
  <c r="AD80" i="1"/>
  <c r="AC80" i="1"/>
  <c r="AB80" i="1"/>
  <c r="AA80" i="1"/>
  <c r="Z80" i="1"/>
  <c r="Y80" i="1"/>
  <c r="X80" i="1"/>
  <c r="W80" i="1"/>
  <c r="V80" i="1"/>
  <c r="U80" i="1"/>
  <c r="T80" i="1"/>
  <c r="AE79" i="1"/>
  <c r="AD79" i="1"/>
  <c r="AC79" i="1"/>
  <c r="AB79" i="1"/>
  <c r="AA79" i="1"/>
  <c r="Z79" i="1"/>
  <c r="Y79" i="1"/>
  <c r="X79" i="1"/>
  <c r="W79" i="1"/>
  <c r="V79" i="1"/>
  <c r="U79" i="1"/>
  <c r="T79" i="1"/>
  <c r="AF79" i="1" s="1"/>
  <c r="AE78" i="1"/>
  <c r="AD78" i="1"/>
  <c r="AC78" i="1"/>
  <c r="AB78" i="1"/>
  <c r="AA78" i="1"/>
  <c r="Z78" i="1"/>
  <c r="Y78" i="1"/>
  <c r="X78" i="1"/>
  <c r="AF78" i="1" s="1"/>
  <c r="W78" i="1"/>
  <c r="V78" i="1"/>
  <c r="U78" i="1"/>
  <c r="T78" i="1"/>
  <c r="AE77" i="1"/>
  <c r="AD77" i="1"/>
  <c r="AC77" i="1"/>
  <c r="AB77" i="1"/>
  <c r="AA77" i="1"/>
  <c r="Z77" i="1"/>
  <c r="Y77" i="1"/>
  <c r="X77" i="1"/>
  <c r="W77" i="1"/>
  <c r="V77" i="1"/>
  <c r="U77" i="1"/>
  <c r="T77" i="1"/>
  <c r="AF77" i="1" s="1"/>
  <c r="AE76" i="1"/>
  <c r="AD76" i="1"/>
  <c r="AC76" i="1"/>
  <c r="AB76" i="1"/>
  <c r="AA76" i="1"/>
  <c r="Z76" i="1"/>
  <c r="Y76" i="1"/>
  <c r="X76" i="1"/>
  <c r="AF76" i="1" s="1"/>
  <c r="W76" i="1"/>
  <c r="V76" i="1"/>
  <c r="U76" i="1"/>
  <c r="T76" i="1"/>
  <c r="AE75" i="1"/>
  <c r="AD75" i="1"/>
  <c r="AC75" i="1"/>
  <c r="AB75" i="1"/>
  <c r="AA75" i="1"/>
  <c r="Z75" i="1"/>
  <c r="Y75" i="1"/>
  <c r="X75" i="1"/>
  <c r="W75" i="1"/>
  <c r="V75" i="1"/>
  <c r="U75" i="1"/>
  <c r="T75" i="1"/>
  <c r="AE74" i="1"/>
  <c r="AD74" i="1"/>
  <c r="AC74" i="1"/>
  <c r="AB74" i="1"/>
  <c r="AA74" i="1"/>
  <c r="Z74" i="1"/>
  <c r="Y74" i="1"/>
  <c r="X74" i="1"/>
  <c r="AF74" i="1" s="1"/>
  <c r="W74" i="1"/>
  <c r="V74" i="1"/>
  <c r="U74" i="1"/>
  <c r="T74" i="1"/>
  <c r="AE73" i="1"/>
  <c r="AD73" i="1"/>
  <c r="AC73" i="1"/>
  <c r="AB73" i="1"/>
  <c r="AA73" i="1"/>
  <c r="Z73" i="1"/>
  <c r="Y73" i="1"/>
  <c r="X73" i="1"/>
  <c r="W73" i="1"/>
  <c r="V73" i="1"/>
  <c r="U73" i="1"/>
  <c r="T73" i="1"/>
  <c r="AF73" i="1" s="1"/>
  <c r="AE72" i="1"/>
  <c r="AD72" i="1"/>
  <c r="AC72" i="1"/>
  <c r="AB72" i="1"/>
  <c r="AA72" i="1"/>
  <c r="Z72" i="1"/>
  <c r="Y72" i="1"/>
  <c r="X72" i="1"/>
  <c r="W72" i="1"/>
  <c r="V72" i="1"/>
  <c r="U72" i="1"/>
  <c r="T72" i="1"/>
  <c r="AE71" i="1"/>
  <c r="AD71" i="1"/>
  <c r="AC71" i="1"/>
  <c r="AB71" i="1"/>
  <c r="AA71" i="1"/>
  <c r="Z71" i="1"/>
  <c r="Y71" i="1"/>
  <c r="X71" i="1"/>
  <c r="W71" i="1"/>
  <c r="V71" i="1"/>
  <c r="U71" i="1"/>
  <c r="T71" i="1"/>
  <c r="AF71" i="1" s="1"/>
  <c r="AE70" i="1"/>
  <c r="AD70" i="1"/>
  <c r="AC70" i="1"/>
  <c r="AB70" i="1"/>
  <c r="AA70" i="1"/>
  <c r="Z70" i="1"/>
  <c r="Y70" i="1"/>
  <c r="X70" i="1"/>
  <c r="AF70" i="1" s="1"/>
  <c r="W70" i="1"/>
  <c r="V70" i="1"/>
  <c r="U70" i="1"/>
  <c r="T70" i="1"/>
  <c r="AE69" i="1"/>
  <c r="AD69" i="1"/>
  <c r="AC69" i="1"/>
  <c r="AB69" i="1"/>
  <c r="AA69" i="1"/>
  <c r="Z69" i="1"/>
  <c r="Y69" i="1"/>
  <c r="X69" i="1"/>
  <c r="W69" i="1"/>
  <c r="V69" i="1"/>
  <c r="U69" i="1"/>
  <c r="T69" i="1"/>
  <c r="AF69" i="1" s="1"/>
  <c r="AE68" i="1"/>
  <c r="AD68" i="1"/>
  <c r="AC68" i="1"/>
  <c r="AB68" i="1"/>
  <c r="AA68" i="1"/>
  <c r="Z68" i="1"/>
  <c r="Y68" i="1"/>
  <c r="X68" i="1"/>
  <c r="AF68" i="1" s="1"/>
  <c r="W68" i="1"/>
  <c r="V68" i="1"/>
  <c r="U68" i="1"/>
  <c r="T68" i="1"/>
  <c r="AE67" i="1"/>
  <c r="AD67" i="1"/>
  <c r="AC67" i="1"/>
  <c r="AB67" i="1"/>
  <c r="AA67" i="1"/>
  <c r="Z67" i="1"/>
  <c r="Y67" i="1"/>
  <c r="X67" i="1"/>
  <c r="W67" i="1"/>
  <c r="V67" i="1"/>
  <c r="U67" i="1"/>
  <c r="T67" i="1"/>
  <c r="AE66" i="1"/>
  <c r="AD66" i="1"/>
  <c r="AC66" i="1"/>
  <c r="AB66" i="1"/>
  <c r="AA66" i="1"/>
  <c r="Z66" i="1"/>
  <c r="Y66" i="1"/>
  <c r="X66" i="1"/>
  <c r="AF66" i="1" s="1"/>
  <c r="W66" i="1"/>
  <c r="V66" i="1"/>
  <c r="U66" i="1"/>
  <c r="T66" i="1"/>
  <c r="AE65" i="1"/>
  <c r="AD65" i="1"/>
  <c r="AC65" i="1"/>
  <c r="AB65" i="1"/>
  <c r="AA65" i="1"/>
  <c r="Z65" i="1"/>
  <c r="Y65" i="1"/>
  <c r="X65" i="1"/>
  <c r="W65" i="1"/>
  <c r="V65" i="1"/>
  <c r="U65" i="1"/>
  <c r="T65" i="1"/>
  <c r="AF65" i="1" s="1"/>
  <c r="AE64" i="1"/>
  <c r="AD64" i="1"/>
  <c r="AC64" i="1"/>
  <c r="AB64" i="1"/>
  <c r="AA64" i="1"/>
  <c r="Z64" i="1"/>
  <c r="Y64" i="1"/>
  <c r="X64" i="1"/>
  <c r="W64" i="1"/>
  <c r="V64" i="1"/>
  <c r="U64" i="1"/>
  <c r="T64" i="1"/>
  <c r="AE63" i="1"/>
  <c r="AD63" i="1"/>
  <c r="AC63" i="1"/>
  <c r="AB63" i="1"/>
  <c r="AA63" i="1"/>
  <c r="Z63" i="1"/>
  <c r="Y63" i="1"/>
  <c r="X63" i="1"/>
  <c r="W63" i="1"/>
  <c r="V63" i="1"/>
  <c r="U63" i="1"/>
  <c r="T63" i="1"/>
  <c r="AE62" i="1"/>
  <c r="AD62" i="1"/>
  <c r="AC62" i="1"/>
  <c r="AB62" i="1"/>
  <c r="AA62" i="1"/>
  <c r="Z62" i="1"/>
  <c r="Y62" i="1"/>
  <c r="X62" i="1"/>
  <c r="AF62" i="1" s="1"/>
  <c r="W62" i="1"/>
  <c r="V62" i="1"/>
  <c r="U62" i="1"/>
  <c r="T62" i="1"/>
  <c r="AE61" i="1"/>
  <c r="AD61" i="1"/>
  <c r="AC61" i="1"/>
  <c r="AB61" i="1"/>
  <c r="AA61" i="1"/>
  <c r="Z61" i="1"/>
  <c r="Y61" i="1"/>
  <c r="X61" i="1"/>
  <c r="W61" i="1"/>
  <c r="V61" i="1"/>
  <c r="U61" i="1"/>
  <c r="T61" i="1"/>
  <c r="AF61" i="1" s="1"/>
  <c r="AE60" i="1"/>
  <c r="AD60" i="1"/>
  <c r="AC60" i="1"/>
  <c r="AB60" i="1"/>
  <c r="AA60" i="1"/>
  <c r="Z60" i="1"/>
  <c r="Y60" i="1"/>
  <c r="X60" i="1"/>
  <c r="AF60" i="1" s="1"/>
  <c r="W60" i="1"/>
  <c r="V60" i="1"/>
  <c r="U60" i="1"/>
  <c r="T60" i="1"/>
  <c r="AE59" i="1"/>
  <c r="AD59" i="1"/>
  <c r="AC59" i="1"/>
  <c r="AB59" i="1"/>
  <c r="AA59" i="1"/>
  <c r="Z59" i="1"/>
  <c r="Y59" i="1"/>
  <c r="X59" i="1"/>
  <c r="W59" i="1"/>
  <c r="V59" i="1"/>
  <c r="U59" i="1"/>
  <c r="T59" i="1"/>
  <c r="AE58" i="1"/>
  <c r="AD58" i="1"/>
  <c r="AC58" i="1"/>
  <c r="AB58" i="1"/>
  <c r="AA58" i="1"/>
  <c r="Z58" i="1"/>
  <c r="Y58" i="1"/>
  <c r="X58" i="1"/>
  <c r="AF58" i="1" s="1"/>
  <c r="W58" i="1"/>
  <c r="V58" i="1"/>
  <c r="U58" i="1"/>
  <c r="T58" i="1"/>
  <c r="AE57" i="1"/>
  <c r="AD57" i="1"/>
  <c r="AC57" i="1"/>
  <c r="AB57" i="1"/>
  <c r="AA57" i="1"/>
  <c r="Z57" i="1"/>
  <c r="Y57" i="1"/>
  <c r="X57" i="1"/>
  <c r="W57" i="1"/>
  <c r="V57" i="1"/>
  <c r="U57" i="1"/>
  <c r="T57" i="1"/>
  <c r="AF57" i="1" s="1"/>
  <c r="AE56" i="1"/>
  <c r="AD56" i="1"/>
  <c r="AC56" i="1"/>
  <c r="AB56" i="1"/>
  <c r="AA56" i="1"/>
  <c r="Z56" i="1"/>
  <c r="Y56" i="1"/>
  <c r="X56" i="1"/>
  <c r="W56" i="1"/>
  <c r="V56" i="1"/>
  <c r="U56" i="1"/>
  <c r="T56" i="1"/>
  <c r="AE55" i="1"/>
  <c r="AD55" i="1"/>
  <c r="AC55" i="1"/>
  <c r="AB55" i="1"/>
  <c r="AA55" i="1"/>
  <c r="Z55" i="1"/>
  <c r="Y55" i="1"/>
  <c r="X55" i="1"/>
  <c r="W55" i="1"/>
  <c r="V55" i="1"/>
  <c r="U55" i="1"/>
  <c r="T55" i="1"/>
  <c r="AF55" i="1" s="1"/>
  <c r="AE54" i="1"/>
  <c r="AD54" i="1"/>
  <c r="AC54" i="1"/>
  <c r="AB54" i="1"/>
  <c r="AA54" i="1"/>
  <c r="Z54" i="1"/>
  <c r="Y54" i="1"/>
  <c r="X54" i="1"/>
  <c r="AF54" i="1" s="1"/>
  <c r="W54" i="1"/>
  <c r="V54" i="1"/>
  <c r="U54" i="1"/>
  <c r="T54" i="1"/>
  <c r="AE53" i="1"/>
  <c r="AD53" i="1"/>
  <c r="AC53" i="1"/>
  <c r="AB53" i="1"/>
  <c r="AA53" i="1"/>
  <c r="Z53" i="1"/>
  <c r="Y53" i="1"/>
  <c r="X53" i="1"/>
  <c r="W53" i="1"/>
  <c r="V53" i="1"/>
  <c r="U53" i="1"/>
  <c r="T53" i="1"/>
  <c r="AF53" i="1" s="1"/>
  <c r="AE52" i="1"/>
  <c r="AD52" i="1"/>
  <c r="AC52" i="1"/>
  <c r="AB52" i="1"/>
  <c r="AA52" i="1"/>
  <c r="Z52" i="1"/>
  <c r="Y52" i="1"/>
  <c r="X52" i="1"/>
  <c r="AF52" i="1" s="1"/>
  <c r="W52" i="1"/>
  <c r="V52" i="1"/>
  <c r="U52" i="1"/>
  <c r="T52" i="1"/>
  <c r="AE51" i="1"/>
  <c r="AD51" i="1"/>
  <c r="AC51" i="1"/>
  <c r="AB51" i="1"/>
  <c r="AA51" i="1"/>
  <c r="Z51" i="1"/>
  <c r="Y51" i="1"/>
  <c r="X51" i="1"/>
  <c r="W51" i="1"/>
  <c r="V51" i="1"/>
  <c r="U51" i="1"/>
  <c r="T51" i="1"/>
  <c r="AE50" i="1"/>
  <c r="AD50" i="1"/>
  <c r="AC50" i="1"/>
  <c r="AB50" i="1"/>
  <c r="AA50" i="1"/>
  <c r="Z50" i="1"/>
  <c r="Y50" i="1"/>
  <c r="X50" i="1"/>
  <c r="AF50" i="1" s="1"/>
  <c r="W50" i="1"/>
  <c r="V50" i="1"/>
  <c r="U50" i="1"/>
  <c r="T50" i="1"/>
  <c r="AE49" i="1"/>
  <c r="AD49" i="1"/>
  <c r="AC49" i="1"/>
  <c r="AB49" i="1"/>
  <c r="AA49" i="1"/>
  <c r="Z49" i="1"/>
  <c r="Y49" i="1"/>
  <c r="X49" i="1"/>
  <c r="W49" i="1"/>
  <c r="V49" i="1"/>
  <c r="U49" i="1"/>
  <c r="T49" i="1"/>
  <c r="AF49" i="1" s="1"/>
  <c r="AE48" i="1"/>
  <c r="AD48" i="1"/>
  <c r="AC48" i="1"/>
  <c r="AB48" i="1"/>
  <c r="AA48" i="1"/>
  <c r="Z48" i="1"/>
  <c r="Y48" i="1"/>
  <c r="X48" i="1"/>
  <c r="W48" i="1"/>
  <c r="V48" i="1"/>
  <c r="U48" i="1"/>
  <c r="T48" i="1"/>
  <c r="AE47" i="1"/>
  <c r="AD47" i="1"/>
  <c r="AC47" i="1"/>
  <c r="AB47" i="1"/>
  <c r="AA47" i="1"/>
  <c r="Z47" i="1"/>
  <c r="Y47" i="1"/>
  <c r="X47" i="1"/>
  <c r="W47" i="1"/>
  <c r="V47" i="1"/>
  <c r="U47" i="1"/>
  <c r="T47" i="1"/>
  <c r="AF47" i="1" s="1"/>
  <c r="AE46" i="1"/>
  <c r="AD46" i="1"/>
  <c r="AC46" i="1"/>
  <c r="AB46" i="1"/>
  <c r="AA46" i="1"/>
  <c r="Z46" i="1"/>
  <c r="Y46" i="1"/>
  <c r="X46" i="1"/>
  <c r="AF46" i="1" s="1"/>
  <c r="W46" i="1"/>
  <c r="V46" i="1"/>
  <c r="U46" i="1"/>
  <c r="T46" i="1"/>
  <c r="AE45" i="1"/>
  <c r="AD45" i="1"/>
  <c r="AC45" i="1"/>
  <c r="AB45" i="1"/>
  <c r="AA45" i="1"/>
  <c r="Z45" i="1"/>
  <c r="Y45" i="1"/>
  <c r="X45" i="1"/>
  <c r="W45" i="1"/>
  <c r="V45" i="1"/>
  <c r="U45" i="1"/>
  <c r="T45" i="1"/>
  <c r="AF45" i="1" s="1"/>
  <c r="AE44" i="1"/>
  <c r="AD44" i="1"/>
  <c r="AC44" i="1"/>
  <c r="AB44" i="1"/>
  <c r="AA44" i="1"/>
  <c r="Z44" i="1"/>
  <c r="Y44" i="1"/>
  <c r="X44" i="1"/>
  <c r="AF44" i="1" s="1"/>
  <c r="W44" i="1"/>
  <c r="V44" i="1"/>
  <c r="U44" i="1"/>
  <c r="T44" i="1"/>
  <c r="AE43" i="1"/>
  <c r="AD43" i="1"/>
  <c r="AC43" i="1"/>
  <c r="AB43" i="1"/>
  <c r="AA43" i="1"/>
  <c r="Z43" i="1"/>
  <c r="Y43" i="1"/>
  <c r="X43" i="1"/>
  <c r="W43" i="1"/>
  <c r="V43" i="1"/>
  <c r="U43" i="1"/>
  <c r="T43" i="1"/>
  <c r="AE42" i="1"/>
  <c r="AD42" i="1"/>
  <c r="AC42" i="1"/>
  <c r="AB42" i="1"/>
  <c r="AA42" i="1"/>
  <c r="Z42" i="1"/>
  <c r="Y42" i="1"/>
  <c r="X42" i="1"/>
  <c r="W42" i="1"/>
  <c r="V42" i="1"/>
  <c r="U42" i="1"/>
  <c r="T42" i="1"/>
  <c r="AE41" i="1"/>
  <c r="AD41" i="1"/>
  <c r="AC41" i="1"/>
  <c r="AB41" i="1"/>
  <c r="AA41" i="1"/>
  <c r="Z41" i="1"/>
  <c r="Y41" i="1"/>
  <c r="X41" i="1"/>
  <c r="W41" i="1"/>
  <c r="V41" i="1"/>
  <c r="U41" i="1"/>
  <c r="T41" i="1"/>
  <c r="AF41" i="1" s="1"/>
  <c r="AE40" i="1"/>
  <c r="AD40" i="1"/>
  <c r="AC40" i="1"/>
  <c r="AB40" i="1"/>
  <c r="AA40" i="1"/>
  <c r="Z40" i="1"/>
  <c r="Y40" i="1"/>
  <c r="X40" i="1"/>
  <c r="W40" i="1"/>
  <c r="V40" i="1"/>
  <c r="U40" i="1"/>
  <c r="T40" i="1"/>
  <c r="AE39" i="1"/>
  <c r="AD39" i="1"/>
  <c r="AC39" i="1"/>
  <c r="AB39" i="1"/>
  <c r="AA39" i="1"/>
  <c r="Z39" i="1"/>
  <c r="Y39" i="1"/>
  <c r="X39" i="1"/>
  <c r="W39" i="1"/>
  <c r="V39" i="1"/>
  <c r="U39" i="1"/>
  <c r="T39" i="1"/>
  <c r="AF39" i="1" s="1"/>
  <c r="AE38" i="1"/>
  <c r="AD38" i="1"/>
  <c r="AC38" i="1"/>
  <c r="AB38" i="1"/>
  <c r="AA38" i="1"/>
  <c r="Z38" i="1"/>
  <c r="Y38" i="1"/>
  <c r="X38" i="1"/>
  <c r="AF38" i="1" s="1"/>
  <c r="W38" i="1"/>
  <c r="V38" i="1"/>
  <c r="U38" i="1"/>
  <c r="T38" i="1"/>
  <c r="AE37" i="1"/>
  <c r="AD37" i="1"/>
  <c r="AC37" i="1"/>
  <c r="AB37" i="1"/>
  <c r="AA37" i="1"/>
  <c r="Z37" i="1"/>
  <c r="Y37" i="1"/>
  <c r="X37" i="1"/>
  <c r="W37" i="1"/>
  <c r="V37" i="1"/>
  <c r="U37" i="1"/>
  <c r="T37" i="1"/>
  <c r="AF37" i="1" s="1"/>
  <c r="AE36" i="1"/>
  <c r="AD36" i="1"/>
  <c r="AC36" i="1"/>
  <c r="AB36" i="1"/>
  <c r="AA36" i="1"/>
  <c r="Z36" i="1"/>
  <c r="Y36" i="1"/>
  <c r="X36" i="1"/>
  <c r="AF36" i="1" s="1"/>
  <c r="W36" i="1"/>
  <c r="V36" i="1"/>
  <c r="U36" i="1"/>
  <c r="T36" i="1"/>
  <c r="AE35" i="1"/>
  <c r="AD35" i="1"/>
  <c r="AC35" i="1"/>
  <c r="AB35" i="1"/>
  <c r="AA35" i="1"/>
  <c r="Z35" i="1"/>
  <c r="Y35" i="1"/>
  <c r="X35" i="1"/>
  <c r="W35" i="1"/>
  <c r="V35" i="1"/>
  <c r="U35" i="1"/>
  <c r="T35" i="1"/>
  <c r="AE34" i="1"/>
  <c r="AD34" i="1"/>
  <c r="AC34" i="1"/>
  <c r="AB34" i="1"/>
  <c r="AA34" i="1"/>
  <c r="Z34" i="1"/>
  <c r="Y34" i="1"/>
  <c r="X34" i="1"/>
  <c r="AF34" i="1" s="1"/>
  <c r="W34" i="1"/>
  <c r="V34" i="1"/>
  <c r="U34" i="1"/>
  <c r="T34" i="1"/>
  <c r="AE33" i="1"/>
  <c r="AD33" i="1"/>
  <c r="AC33" i="1"/>
  <c r="AB33" i="1"/>
  <c r="AA33" i="1"/>
  <c r="Z33" i="1"/>
  <c r="Y33" i="1"/>
  <c r="X33" i="1"/>
  <c r="W33" i="1"/>
  <c r="V33" i="1"/>
  <c r="U33" i="1"/>
  <c r="T33" i="1"/>
  <c r="AF33" i="1" s="1"/>
  <c r="AE32" i="1"/>
  <c r="AD32" i="1"/>
  <c r="AC32" i="1"/>
  <c r="AB32" i="1"/>
  <c r="AA32" i="1"/>
  <c r="Z32" i="1"/>
  <c r="Y32" i="1"/>
  <c r="X32" i="1"/>
  <c r="W32" i="1"/>
  <c r="V32" i="1"/>
  <c r="U32" i="1"/>
  <c r="T32" i="1"/>
  <c r="AE31" i="1"/>
  <c r="AD31" i="1"/>
  <c r="AC31" i="1"/>
  <c r="AB31" i="1"/>
  <c r="AA31" i="1"/>
  <c r="Z31" i="1"/>
  <c r="Y31" i="1"/>
  <c r="X31" i="1"/>
  <c r="W31" i="1"/>
  <c r="V31" i="1"/>
  <c r="U31" i="1"/>
  <c r="T31" i="1"/>
  <c r="AE30" i="1"/>
  <c r="AD30" i="1"/>
  <c r="AC30" i="1"/>
  <c r="AB30" i="1"/>
  <c r="AA30" i="1"/>
  <c r="Z30" i="1"/>
  <c r="Y30" i="1"/>
  <c r="X30" i="1"/>
  <c r="AF30" i="1" s="1"/>
  <c r="W30" i="1"/>
  <c r="V30" i="1"/>
  <c r="U30" i="1"/>
  <c r="T30" i="1"/>
  <c r="AE29" i="1"/>
  <c r="AD29" i="1"/>
  <c r="AC29" i="1"/>
  <c r="AB29" i="1"/>
  <c r="AA29" i="1"/>
  <c r="Z29" i="1"/>
  <c r="Y29" i="1"/>
  <c r="X29" i="1"/>
  <c r="W29" i="1"/>
  <c r="V29" i="1"/>
  <c r="U29" i="1"/>
  <c r="T29" i="1"/>
  <c r="AF29" i="1" s="1"/>
  <c r="AE28" i="1"/>
  <c r="AD28" i="1"/>
  <c r="AC28" i="1"/>
  <c r="AB28" i="1"/>
  <c r="AA28" i="1"/>
  <c r="Z28" i="1"/>
  <c r="Y28" i="1"/>
  <c r="X28" i="1"/>
  <c r="AF28" i="1" s="1"/>
  <c r="W28" i="1"/>
  <c r="V28" i="1"/>
  <c r="U28" i="1"/>
  <c r="T28" i="1"/>
  <c r="AE27" i="1"/>
  <c r="AD27" i="1"/>
  <c r="AC27" i="1"/>
  <c r="AB27" i="1"/>
  <c r="AA27" i="1"/>
  <c r="Z27" i="1"/>
  <c r="Y27" i="1"/>
  <c r="X27" i="1"/>
  <c r="W27" i="1"/>
  <c r="V27" i="1"/>
  <c r="U27" i="1"/>
  <c r="T27" i="1"/>
  <c r="AE26" i="1"/>
  <c r="AD26" i="1"/>
  <c r="AC26" i="1"/>
  <c r="AB26" i="1"/>
  <c r="AA26" i="1"/>
  <c r="Z26" i="1"/>
  <c r="Y26" i="1"/>
  <c r="X26" i="1"/>
  <c r="W26" i="1"/>
  <c r="V26" i="1"/>
  <c r="U26" i="1"/>
  <c r="T26" i="1"/>
  <c r="AE25" i="1"/>
  <c r="AD25" i="1"/>
  <c r="AC25" i="1"/>
  <c r="AB25" i="1"/>
  <c r="AA25" i="1"/>
  <c r="Z25" i="1"/>
  <c r="Y25" i="1"/>
  <c r="X25" i="1"/>
  <c r="W25" i="1"/>
  <c r="V25" i="1"/>
  <c r="U25" i="1"/>
  <c r="T25" i="1"/>
  <c r="AE24" i="1"/>
  <c r="AD24" i="1"/>
  <c r="AC24" i="1"/>
  <c r="AB24" i="1"/>
  <c r="AA24" i="1"/>
  <c r="Z24" i="1"/>
  <c r="Y24" i="1"/>
  <c r="X24" i="1"/>
  <c r="W24" i="1"/>
  <c r="V24" i="1"/>
  <c r="U24" i="1"/>
  <c r="T24" i="1"/>
  <c r="AE23" i="1"/>
  <c r="AD23" i="1"/>
  <c r="AC23" i="1"/>
  <c r="AB23" i="1"/>
  <c r="AA23" i="1"/>
  <c r="Z23" i="1"/>
  <c r="Y23" i="1"/>
  <c r="X23" i="1"/>
  <c r="W23" i="1"/>
  <c r="V23" i="1"/>
  <c r="U23" i="1"/>
  <c r="T23" i="1"/>
  <c r="AE22" i="1"/>
  <c r="AD22" i="1"/>
  <c r="AC22" i="1"/>
  <c r="AB22" i="1"/>
  <c r="AA22" i="1"/>
  <c r="Z22" i="1"/>
  <c r="Y22" i="1"/>
  <c r="X22" i="1"/>
  <c r="W22" i="1"/>
  <c r="V22" i="1"/>
  <c r="U22" i="1"/>
  <c r="T22" i="1"/>
  <c r="AE21" i="1"/>
  <c r="AD21" i="1"/>
  <c r="AC21" i="1"/>
  <c r="AB21" i="1"/>
  <c r="AA21" i="1"/>
  <c r="Z21" i="1"/>
  <c r="Y21" i="1"/>
  <c r="X21" i="1"/>
  <c r="W21" i="1"/>
  <c r="V21" i="1"/>
  <c r="U21" i="1"/>
  <c r="T21" i="1"/>
  <c r="AE20" i="1"/>
  <c r="AD20" i="1"/>
  <c r="AC20" i="1"/>
  <c r="AB20" i="1"/>
  <c r="AA20" i="1"/>
  <c r="Z20" i="1"/>
  <c r="Y20" i="1"/>
  <c r="X20" i="1"/>
  <c r="W20" i="1"/>
  <c r="V20" i="1"/>
  <c r="U20" i="1"/>
  <c r="T20" i="1"/>
  <c r="AE19" i="1"/>
  <c r="AD19" i="1"/>
  <c r="AC19" i="1"/>
  <c r="AB19" i="1"/>
  <c r="AA19" i="1"/>
  <c r="Z19" i="1"/>
  <c r="Y19" i="1"/>
  <c r="X19" i="1"/>
  <c r="W19" i="1"/>
  <c r="V19" i="1"/>
  <c r="U19" i="1"/>
  <c r="T19" i="1"/>
  <c r="AE18" i="1"/>
  <c r="AD18" i="1"/>
  <c r="AC18" i="1"/>
  <c r="AB18" i="1"/>
  <c r="AA18" i="1"/>
  <c r="Z18" i="1"/>
  <c r="Y18" i="1"/>
  <c r="X18" i="1"/>
  <c r="W18" i="1"/>
  <c r="V18" i="1"/>
  <c r="U18" i="1"/>
  <c r="T18" i="1"/>
  <c r="AE17" i="1"/>
  <c r="AD17" i="1"/>
  <c r="AC17" i="1"/>
  <c r="AB17" i="1"/>
  <c r="AA17" i="1"/>
  <c r="Z17" i="1"/>
  <c r="Y17" i="1"/>
  <c r="X17" i="1"/>
  <c r="W17" i="1"/>
  <c r="V17" i="1"/>
  <c r="U17" i="1"/>
  <c r="T17" i="1"/>
  <c r="AE16" i="1"/>
  <c r="AD16" i="1"/>
  <c r="AC16" i="1"/>
  <c r="AB16" i="1"/>
  <c r="AA16" i="1"/>
  <c r="Z16" i="1"/>
  <c r="Y16" i="1"/>
  <c r="X16" i="1"/>
  <c r="W16" i="1"/>
  <c r="V16" i="1"/>
  <c r="U16" i="1"/>
  <c r="T16" i="1"/>
  <c r="AE15" i="1"/>
  <c r="AD15" i="1"/>
  <c r="AC15" i="1"/>
  <c r="AB15" i="1"/>
  <c r="AA15" i="1"/>
  <c r="Z15" i="1"/>
  <c r="Y15" i="1"/>
  <c r="X15" i="1"/>
  <c r="W15" i="1"/>
  <c r="V15" i="1"/>
  <c r="U15" i="1"/>
  <c r="T15" i="1"/>
  <c r="AE14" i="1"/>
  <c r="AD14" i="1"/>
  <c r="AC14" i="1"/>
  <c r="AB14" i="1"/>
  <c r="AA14" i="1"/>
  <c r="Z14" i="1"/>
  <c r="Y14" i="1"/>
  <c r="X14" i="1"/>
  <c r="W14" i="1"/>
  <c r="V14" i="1"/>
  <c r="U14" i="1"/>
  <c r="T14" i="1"/>
  <c r="AE13" i="1"/>
  <c r="AD13" i="1"/>
  <c r="AC13" i="1"/>
  <c r="AB13" i="1"/>
  <c r="AA13" i="1"/>
  <c r="Z13" i="1"/>
  <c r="Y13" i="1"/>
  <c r="X13" i="1"/>
  <c r="W13" i="1"/>
  <c r="V13" i="1"/>
  <c r="U13" i="1"/>
  <c r="T13" i="1"/>
  <c r="AE12" i="1"/>
  <c r="AD12" i="1"/>
  <c r="AC12" i="1"/>
  <c r="AB12" i="1"/>
  <c r="AA12" i="1"/>
  <c r="Z12" i="1"/>
  <c r="Y12" i="1"/>
  <c r="X12" i="1"/>
  <c r="W12" i="1"/>
  <c r="V12" i="1"/>
  <c r="U12" i="1"/>
  <c r="T12" i="1"/>
  <c r="AE11" i="1"/>
  <c r="AD11" i="1"/>
  <c r="AC11" i="1"/>
  <c r="AB11" i="1"/>
  <c r="AA11" i="1"/>
  <c r="Z11" i="1"/>
  <c r="Y11" i="1"/>
  <c r="X11" i="1"/>
  <c r="W11" i="1"/>
  <c r="V11" i="1"/>
  <c r="U11" i="1"/>
  <c r="T11" i="1"/>
  <c r="AE10" i="1"/>
  <c r="AD10" i="1"/>
  <c r="AC10" i="1"/>
  <c r="AB10" i="1"/>
  <c r="AA10" i="1"/>
  <c r="Z10" i="1"/>
  <c r="Y10" i="1"/>
  <c r="X10" i="1"/>
  <c r="W10" i="1"/>
  <c r="V10" i="1"/>
  <c r="U10" i="1"/>
  <c r="T10" i="1"/>
  <c r="AE9" i="1"/>
  <c r="AD9" i="1"/>
  <c r="AC9" i="1"/>
  <c r="AB9" i="1"/>
  <c r="AA9" i="1"/>
  <c r="Z9" i="1"/>
  <c r="Y9" i="1"/>
  <c r="X9" i="1"/>
  <c r="W9" i="1"/>
  <c r="V9" i="1"/>
  <c r="U9" i="1"/>
  <c r="T9" i="1"/>
  <c r="AE8" i="1"/>
  <c r="AD8" i="1"/>
  <c r="AC8" i="1"/>
  <c r="AB8" i="1"/>
  <c r="AA8" i="1"/>
  <c r="Z8" i="1"/>
  <c r="Y8" i="1"/>
  <c r="X8" i="1"/>
  <c r="W8" i="1"/>
  <c r="V8" i="1"/>
  <c r="U8" i="1"/>
  <c r="T8" i="1"/>
  <c r="AE7" i="1"/>
  <c r="AD7" i="1"/>
  <c r="AC7" i="1"/>
  <c r="AB7" i="1"/>
  <c r="AA7" i="1"/>
  <c r="Z7" i="1"/>
  <c r="Y7" i="1"/>
  <c r="X7" i="1"/>
  <c r="W7" i="1"/>
  <c r="V7" i="1"/>
  <c r="U7" i="1"/>
  <c r="T7" i="1"/>
  <c r="AE6" i="1"/>
  <c r="AD6" i="1"/>
  <c r="AC6" i="1"/>
  <c r="AB6" i="1"/>
  <c r="AA6" i="1"/>
  <c r="Z6" i="1"/>
  <c r="Y6" i="1"/>
  <c r="X6" i="1"/>
  <c r="W6" i="1"/>
  <c r="V6" i="1"/>
  <c r="U6" i="1"/>
  <c r="T6" i="1"/>
  <c r="AE5" i="1"/>
  <c r="AD5" i="1"/>
  <c r="AC5" i="1"/>
  <c r="AB5" i="1"/>
  <c r="AA5" i="1"/>
  <c r="Z5" i="1"/>
  <c r="Y5" i="1"/>
  <c r="X5" i="1"/>
  <c r="W5" i="1"/>
  <c r="V5" i="1"/>
  <c r="U5" i="1"/>
  <c r="T5" i="1"/>
  <c r="AE4" i="1"/>
  <c r="AD4" i="1"/>
  <c r="AC4" i="1"/>
  <c r="AB4" i="1"/>
  <c r="AA4" i="1"/>
  <c r="Z4" i="1"/>
  <c r="Y4" i="1"/>
  <c r="X4" i="1"/>
  <c r="W4" i="1"/>
  <c r="V4" i="1"/>
  <c r="U4" i="1"/>
  <c r="T4" i="1"/>
  <c r="AF63" i="1"/>
  <c r="AF146" i="1"/>
  <c r="AE3" i="1"/>
  <c r="AD3" i="1"/>
  <c r="AC3" i="1"/>
  <c r="AB3" i="1"/>
  <c r="AA3" i="1"/>
  <c r="Z3" i="1"/>
  <c r="Y3" i="1"/>
  <c r="X3" i="1"/>
  <c r="W3" i="1"/>
  <c r="V3" i="1"/>
  <c r="U3" i="1"/>
  <c r="T3" i="1"/>
  <c r="S28" i="1"/>
  <c r="S29" i="1"/>
  <c r="S30" i="1"/>
  <c r="S31" i="1"/>
  <c r="AF31" i="1" s="1"/>
  <c r="S32" i="1"/>
  <c r="S33" i="1"/>
  <c r="S34" i="1"/>
  <c r="S35" i="1"/>
  <c r="S36" i="1"/>
  <c r="S37" i="1"/>
  <c r="S38" i="1"/>
  <c r="S39" i="1"/>
  <c r="S40" i="1"/>
  <c r="S41" i="1"/>
  <c r="S42" i="1"/>
  <c r="AF42" i="1" s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AF85" i="1" s="1"/>
  <c r="S86" i="1"/>
  <c r="S87" i="1"/>
  <c r="S88" i="1"/>
  <c r="S89" i="1"/>
  <c r="S90" i="1"/>
  <c r="S91" i="1"/>
  <c r="S92" i="1"/>
  <c r="S93" i="1"/>
  <c r="S94" i="1"/>
  <c r="S95" i="1"/>
  <c r="AF95" i="1" s="1"/>
  <c r="S96" i="1"/>
  <c r="S97" i="1"/>
  <c r="S98" i="1"/>
  <c r="S99" i="1"/>
  <c r="S100" i="1"/>
  <c r="S101" i="1"/>
  <c r="AF101" i="1" s="1"/>
  <c r="S102" i="1"/>
  <c r="S103" i="1"/>
  <c r="S104" i="1"/>
  <c r="S105" i="1"/>
  <c r="AF105" i="1" s="1"/>
  <c r="S106" i="1"/>
  <c r="S107" i="1"/>
  <c r="S108" i="1"/>
  <c r="S109" i="1"/>
  <c r="S110" i="1"/>
  <c r="S111" i="1"/>
  <c r="S112" i="1"/>
  <c r="S113" i="1"/>
  <c r="S114" i="1"/>
  <c r="S115" i="1"/>
  <c r="S116" i="1"/>
  <c r="AF116" i="1" s="1"/>
  <c r="S117" i="1"/>
  <c r="S118" i="1"/>
  <c r="S119" i="1"/>
  <c r="S120" i="1"/>
  <c r="S121" i="1"/>
  <c r="S122" i="1"/>
  <c r="S123" i="1"/>
  <c r="S124" i="1"/>
  <c r="S125" i="1"/>
  <c r="S126" i="1"/>
  <c r="AF126" i="1" s="1"/>
  <c r="S127" i="1"/>
  <c r="S128" i="1"/>
  <c r="S129" i="1"/>
  <c r="S130" i="1"/>
  <c r="S131" i="1"/>
  <c r="S132" i="1"/>
  <c r="S133" i="1"/>
  <c r="S134" i="1"/>
  <c r="S135" i="1"/>
  <c r="S136" i="1"/>
  <c r="AF136" i="1" s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AF167" i="1" s="1"/>
  <c r="S168" i="1"/>
  <c r="S169" i="1"/>
  <c r="S170" i="1"/>
  <c r="S171" i="1"/>
  <c r="S172" i="1"/>
  <c r="S173" i="1"/>
  <c r="S174" i="1"/>
  <c r="S175" i="1"/>
  <c r="S176" i="1"/>
  <c r="S177" i="1"/>
  <c r="S178" i="1"/>
  <c r="AF178" i="1" s="1"/>
  <c r="S179" i="1"/>
  <c r="S180" i="1"/>
  <c r="S181" i="1"/>
  <c r="S182" i="1"/>
  <c r="S183" i="1"/>
  <c r="S184" i="1"/>
  <c r="S185" i="1"/>
  <c r="AF185" i="1" s="1"/>
  <c r="S186" i="1"/>
  <c r="S187" i="1"/>
  <c r="S188" i="1"/>
  <c r="S189" i="1"/>
  <c r="AF189" i="1" s="1"/>
  <c r="S190" i="1"/>
  <c r="S191" i="1"/>
  <c r="S192" i="1"/>
  <c r="S193" i="1"/>
  <c r="S194" i="1"/>
  <c r="S195" i="1"/>
  <c r="S196" i="1"/>
  <c r="S197" i="1"/>
  <c r="S198" i="1"/>
  <c r="S199" i="1"/>
  <c r="AF199" i="1" s="1"/>
  <c r="S200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3" i="1"/>
  <c r="AF89" i="1" l="1"/>
  <c r="AG89" i="1" s="1"/>
  <c r="AF56" i="1"/>
  <c r="AF112" i="1"/>
  <c r="AF192" i="1"/>
  <c r="AF80" i="1"/>
  <c r="AF184" i="1"/>
  <c r="AF32" i="1"/>
  <c r="AF48" i="1"/>
  <c r="AF104" i="1"/>
  <c r="AF144" i="1"/>
  <c r="AF152" i="1"/>
  <c r="AF160" i="1"/>
  <c r="AF193" i="1"/>
  <c r="AF64" i="1"/>
  <c r="AF72" i="1"/>
  <c r="AF88" i="1"/>
  <c r="AF96" i="1"/>
  <c r="AF176" i="1"/>
  <c r="AF200" i="1"/>
  <c r="AF40" i="1"/>
  <c r="AF120" i="1"/>
  <c r="AF128" i="1"/>
  <c r="AF168" i="1"/>
  <c r="AF163" i="1"/>
  <c r="AF155" i="1"/>
  <c r="AF147" i="1"/>
  <c r="AF139" i="1"/>
  <c r="AF131" i="1"/>
  <c r="AF123" i="1"/>
  <c r="AF115" i="1"/>
  <c r="AF107" i="1"/>
  <c r="AF99" i="1"/>
  <c r="AF91" i="1"/>
  <c r="AF83" i="1"/>
  <c r="AF75" i="1"/>
  <c r="AF67" i="1"/>
  <c r="AF59" i="1"/>
  <c r="AF51" i="1"/>
  <c r="AF43" i="1"/>
  <c r="AF35" i="1"/>
  <c r="AF195" i="1"/>
  <c r="AF179" i="1"/>
  <c r="AF171" i="1"/>
  <c r="AF187" i="1"/>
  <c r="AF22" i="1"/>
  <c r="AG22" i="1" s="1"/>
  <c r="AF24" i="1"/>
  <c r="AG24" i="1" s="1"/>
  <c r="AF27" i="1"/>
  <c r="AG27" i="1" s="1"/>
  <c r="AF25" i="1"/>
  <c r="AG25" i="1" s="1"/>
  <c r="AF23" i="1"/>
  <c r="AG23" i="1" s="1"/>
  <c r="AF26" i="1"/>
  <c r="AG26" i="1" s="1"/>
  <c r="AF11" i="1" l="1"/>
  <c r="AG11" i="1" s="1"/>
  <c r="AF5" i="1" l="1"/>
  <c r="AG5" i="1" s="1"/>
  <c r="AF8" i="1"/>
  <c r="AG8" i="1" s="1"/>
  <c r="AF19" i="1"/>
  <c r="AG19" i="1" s="1"/>
  <c r="AF13" i="1"/>
  <c r="AG13" i="1" s="1"/>
  <c r="AF16" i="1"/>
  <c r="AG16" i="1" s="1"/>
  <c r="AF4" i="1"/>
  <c r="AG4" i="1" s="1"/>
  <c r="AF10" i="1"/>
  <c r="AG10" i="1" s="1"/>
  <c r="AF15" i="1"/>
  <c r="AG15" i="1" s="1"/>
  <c r="AF12" i="1"/>
  <c r="AG12" i="1" s="1"/>
  <c r="AF21" i="1"/>
  <c r="AG21" i="1" s="1"/>
  <c r="AF9" i="1"/>
  <c r="AG9" i="1" s="1"/>
  <c r="AF7" i="1"/>
  <c r="AG7" i="1" s="1"/>
  <c r="AF18" i="1"/>
  <c r="AG18" i="1" s="1"/>
  <c r="AF6" i="1"/>
  <c r="AG6" i="1" s="1"/>
  <c r="AF3" i="1"/>
  <c r="AG3" i="1" s="1"/>
  <c r="AF20" i="1"/>
  <c r="AG20" i="1" s="1"/>
  <c r="AF17" i="1"/>
  <c r="AG17" i="1" s="1"/>
  <c r="AF14" i="1"/>
  <c r="AG14" i="1" s="1"/>
  <c r="AJ4" i="1" l="1" a="1"/>
  <c r="AJ4" i="1" s="1"/>
  <c r="AJ5" i="1" a="1"/>
  <c r="AJ5" i="1" s="1"/>
  <c r="AI4" i="1" a="1"/>
  <c r="AI4" i="1" s="1"/>
  <c r="AI3" i="1" a="1"/>
  <c r="AI3" i="1" s="1"/>
  <c r="AJ3" i="1" a="1"/>
  <c r="AJ3" i="1" s="1"/>
  <c r="AI5" i="1" a="1"/>
  <c r="AI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<sst xmlns="http://schemas.openxmlformats.org/spreadsheetml/2006/main" count="104" uniqueCount="67">
  <si>
    <t>Name</t>
  </si>
  <si>
    <t>Geschlecht</t>
  </si>
  <si>
    <t>Dropdown</t>
  </si>
  <si>
    <t>Mädchen</t>
  </si>
  <si>
    <t>Vorname</t>
  </si>
  <si>
    <t>Klasse</t>
  </si>
  <si>
    <t>50m</t>
  </si>
  <si>
    <t>75m</t>
  </si>
  <si>
    <t>100m</t>
  </si>
  <si>
    <t>800m</t>
  </si>
  <si>
    <t>1000m</t>
  </si>
  <si>
    <t>2000m</t>
  </si>
  <si>
    <t>3000m</t>
  </si>
  <si>
    <t>Hochsprung</t>
  </si>
  <si>
    <t>Weitsprung</t>
  </si>
  <si>
    <t>Schleuderball</t>
  </si>
  <si>
    <t>200-g-Ballwurf</t>
  </si>
  <si>
    <t>80-g-Schlagballwurf</t>
  </si>
  <si>
    <t>Wie wird gemessen?</t>
  </si>
  <si>
    <t>Elektronisch</t>
  </si>
  <si>
    <t>Mit Hand</t>
  </si>
  <si>
    <t>Gesamtpunktzahl</t>
  </si>
  <si>
    <t xml:space="preserve">50m </t>
  </si>
  <si>
    <t>50w</t>
  </si>
  <si>
    <t>75w</t>
  </si>
  <si>
    <t>100w</t>
  </si>
  <si>
    <t>m</t>
  </si>
  <si>
    <t>h+e</t>
  </si>
  <si>
    <t>Kugelstoß</t>
  </si>
  <si>
    <t>a</t>
  </si>
  <si>
    <t>c</t>
  </si>
  <si>
    <t>Disziplin/Distanz</t>
  </si>
  <si>
    <t>Jungen</t>
  </si>
  <si>
    <t>50</t>
  </si>
  <si>
    <t>75</t>
  </si>
  <si>
    <t>100</t>
  </si>
  <si>
    <t>800</t>
  </si>
  <si>
    <t>1000</t>
  </si>
  <si>
    <t>2000</t>
  </si>
  <si>
    <t>3000</t>
  </si>
  <si>
    <t>Punkte Weitsprung</t>
  </si>
  <si>
    <t>Punkte Hochsprung</t>
  </si>
  <si>
    <t>Punkte Kugelstoßen</t>
  </si>
  <si>
    <t>Punkte Schleuderball</t>
  </si>
  <si>
    <t>Punkte 200-g-Ballwurf</t>
  </si>
  <si>
    <t>Punkte 80-g-Schlagballwurf</t>
  </si>
  <si>
    <t>Punkte Sprint</t>
  </si>
  <si>
    <t>Punkte Ausdauer</t>
  </si>
  <si>
    <t>Punkte Sprung</t>
  </si>
  <si>
    <t>Punkte Wurf/Stoß</t>
  </si>
  <si>
    <t>Sprung</t>
  </si>
  <si>
    <t>Wurf/Stoß</t>
  </si>
  <si>
    <t>w</t>
  </si>
  <si>
    <t>Platzierung</t>
  </si>
  <si>
    <t>Sieger</t>
  </si>
  <si>
    <t>Alter</t>
  </si>
  <si>
    <t>Teilnehmerurkunde (Wert &lt;)</t>
  </si>
  <si>
    <t>Siegerurkunde (Wert ≥)</t>
  </si>
  <si>
    <t>Ehrenurkunde (Wert ≥)</t>
  </si>
  <si>
    <t>Urkunde</t>
  </si>
  <si>
    <t>Kugel-stoßen</t>
  </si>
  <si>
    <t>Weit-sprung</t>
  </si>
  <si>
    <t>Hoch-sprung</t>
  </si>
  <si>
    <t>80-g-Schlag-ballwurf</t>
  </si>
  <si>
    <t>Sprint in m</t>
  </si>
  <si>
    <t>Ausdauer in m</t>
  </si>
  <si>
    <t>Altersstufe (10-18)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</si>
</sst>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897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0" fontId="0" fillId="3" borderId="0" xfId="0" applyFill="1" applyBorder="1"/>
    <xf numFmtId="0" fontId="0" fillId="3" borderId="6" xfId="0" applyFill="1" applyBorder="1"/>
    <xf numFmtId="0" fontId="0" fillId="4" borderId="0" xfId="0" applyFill="1" applyBorder="1"/>
    <xf numFmtId="0" fontId="0" fillId="4" borderId="6" xfId="0" applyFill="1" applyBorder="1"/>
    <xf numFmtId="0" fontId="0" fillId="5" borderId="8" xfId="0" applyFill="1" applyBorder="1"/>
    <xf numFmtId="0" fontId="0" fillId="5" borderId="9" xfId="0" applyFill="1" applyBorder="1"/>
    <xf numFmtId="0" fontId="1" fillId="0" borderId="1" xfId="0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/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NumberFormat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1" fillId="2" borderId="0" xfId="0" applyFont="1" applyFill="1" applyProtection="1">
      <protection locked="0"/>
    </xf>
  </cellXfs>
  <cellStyles count="1">
    <cellStyle name="Standard" xfId="0" builtinId="0"/>
  </cellStyles>
  <dxfs count="26"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>
          <bgColor rgb="FF7030A0"/>
        </patternFill>
      </fill>
    </dxf>
    <dxf>
      <fill>
        <patternFill>
          <bgColor rgb="FF0070C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800800"/>
      <color rgb="FFBF8970"/>
      <color rgb="FFC0C0C0"/>
      <color rgb="FFFFD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179294</xdr:colOff>
      <xdr:row>12</xdr:row>
      <xdr:rowOff>161365</xdr:rowOff>
    </xdr:from>
    <xdr:to>
      <xdr:col>35</xdr:col>
      <xdr:colOff>7171</xdr:colOff>
      <xdr:row>15</xdr:row>
      <xdr:rowOff>121906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2BD371C-E45C-44E2-8CB5-0149C8C69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662470" y="2492189"/>
          <a:ext cx="1432560" cy="498423"/>
        </a:xfrm>
        <a:prstGeom prst="rect">
          <a:avLst/>
        </a:prstGeom>
      </xdr:spPr>
    </xdr:pic>
    <xdr:clientData/>
  </xdr:twoCellAnchor>
  <xdr:twoCellAnchor>
    <xdr:from>
      <xdr:col>34</xdr:col>
      <xdr:colOff>134471</xdr:colOff>
      <xdr:row>16</xdr:row>
      <xdr:rowOff>44823</xdr:rowOff>
    </xdr:from>
    <xdr:to>
      <xdr:col>35</xdr:col>
      <xdr:colOff>869576</xdr:colOff>
      <xdr:row>25</xdr:row>
      <xdr:rowOff>44823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F7F45CB2-0F78-461A-BDE9-564B1B871F55}"/>
            </a:ext>
          </a:extLst>
        </xdr:cNvPr>
        <xdr:cNvSpPr txBox="1"/>
      </xdr:nvSpPr>
      <xdr:spPr>
        <a:xfrm>
          <a:off x="33617647" y="3092823"/>
          <a:ext cx="2339788" cy="1613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Sollten Sie</a:t>
          </a:r>
          <a:r>
            <a:rPr lang="de-DE" sz="1100" baseline="0"/>
            <a:t> die Excel-Datei anpassen oder hinterlegten Formeln ändern wollen. Das Passwort für den Blattschutz ist "DA". </a:t>
          </a:r>
        </a:p>
        <a:p>
          <a:r>
            <a:rPr lang="de-DE" sz="1100" baseline="0"/>
            <a:t>Bei Ideen zu Anpassungen oder eigenen Ideen stehen wir Ihnen gern zur Verfügung.</a:t>
          </a:r>
          <a:endParaRPr lang="de-D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31E500-C8F7-42D8-B9B3-1B285A295959}" name="Tabelle1" displayName="Tabelle1" ref="A2:R200" totalsRowShown="0" headerRowDxfId="22" dataDxfId="14">
  <tableColumns count="18">
    <tableColumn id="1" xr3:uid="{B9EE80BF-516F-4403-B365-E01A84D86B3E}" name="Vorname" dataDxfId="18"/>
    <tableColumn id="2" xr3:uid="{F4D2C02B-A3AC-4405-8379-91293397292C}" name="Name" dataDxfId="17"/>
    <tableColumn id="3" xr3:uid="{36F26876-9EFF-405E-B41C-0818B25A72CB}" name="Klasse" dataDxfId="16"/>
    <tableColumn id="18" xr3:uid="{3CABC41E-1A68-4D5B-B5D9-D0FF467CD54C}" name="Altersstufe (10-18)" dataDxfId="15"/>
    <tableColumn id="4" xr3:uid="{ED152BB6-A0E7-4D73-B563-313ECF978183}" name="Geschlecht" dataDxfId="13"/>
    <tableColumn id="5" xr3:uid="{D7E98CD3-03BE-4D96-9C7B-25F68E8ACF71}" name="50" dataDxfId="12"/>
    <tableColumn id="6" xr3:uid="{129155B4-1ED9-40C0-8650-407A35C0ACB3}" name="75" dataDxfId="11"/>
    <tableColumn id="7" xr3:uid="{45DC05E6-DB0A-4F83-A14E-D42DF483755C}" name="100" dataDxfId="10"/>
    <tableColumn id="8" xr3:uid="{9AA2F540-4362-42F4-A50F-DB6548DC8007}" name="800" dataDxfId="9"/>
    <tableColumn id="9" xr3:uid="{D368B5F0-F92B-4D96-A628-E5219C379E23}" name="1000" dataDxfId="8"/>
    <tableColumn id="10" xr3:uid="{B8997439-DCB1-48A0-B452-11F0711ED3E4}" name="2000" dataDxfId="7"/>
    <tableColumn id="11" xr3:uid="{094C1957-0AC8-4D25-961B-03E0F6074510}" name="3000" dataDxfId="6"/>
    <tableColumn id="12" xr3:uid="{566D6CE8-5631-491B-A82B-BE15888A8C0E}" name="Hoch-sprung" dataDxfId="5"/>
    <tableColumn id="13" xr3:uid="{EACB53C5-327E-4319-AA77-E82949BCA45E}" name="Weit-sprung" dataDxfId="4"/>
    <tableColumn id="14" xr3:uid="{B275B3FE-7BC0-480E-AB27-6DFAEBA01203}" name="Kugel-stoßen" dataDxfId="3"/>
    <tableColumn id="15" xr3:uid="{6993C390-E96C-46F7-855E-1821F3D94E03}" name="Schleuderball" dataDxfId="2"/>
    <tableColumn id="16" xr3:uid="{27D564FF-910B-44A7-9427-4A5F4C7BD605}" name="200-g-Ballwurf" dataDxfId="1"/>
    <tableColumn id="17" xr3:uid="{55F31A22-53F4-40E1-8930-4BE09CA63951}" name="80-g-Schlag-ballwurf" dataDxfId="0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7154CC-A0B3-4B74-9D44-7E9F12A64959}" name="Tabelle3" displayName="Tabelle3" ref="S2:AG200" totalsRowShown="0" headerRowDxfId="21">
  <autoFilter ref="S2:AG200" xr:uid="{837154CC-A0B3-4B74-9D44-7E9F12A649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3B14ADC-036E-4042-84B8-E4FF370CC879}" name="50m">
      <calculatedColumnFormula>IF(ISBLANK(F3),"",IF($B$1="Mit Hand",
    IF(E3="m", ROUNDDOWN(($F$2/(F3+0.24)-Tabelle3!$R$2)/Tabelle3!$S$2, 0),
    IF(E3="w", ROUNDDOWN(($F$2/(F3+0.24)- Tabelle3!$M$2)/Tabelle3!$N$2, 0), "")),
IF($B$1="Elektronisch",
    IF(E3="m", ROUNDDOWN((($F$2/F3)- Tabelle3!$R$2)/Tabelle3!$S$2, 0),
    IF(E3="w", ROUNDDOWN((($F$2/F3)- Tabelle3!$M$2)/Tabelle3!$N$2, 0), "")),
"")))</calculatedColumnFormula>
    </tableColumn>
    <tableColumn id="2" xr3:uid="{A44F4897-8109-4431-A7A0-0D8B4E197476}" name="75m">
      <calculatedColumnFormula>IF(ISBLANK(G3), "",
IF($B$1="Mit Hand",
    IF(E3="m", ROUNDDOWN(($G$2/(G3+0.24)-Tabelle3!$R$3)/Tabelle3!$S$3, 0),
    IF(E3="w", ROUNDDOWN(($G$2/(G3+0.24)- Tabelle3!$M$3)/Tabelle3!$N$3, 0), "")),
IF($B$1="Elektronisch",
    IF(E3="m", ROUNDDOWN((($G$2/G3)- Tabelle3!$R$3)/Tabelle3!$S$3, 0),
    IF(E3="w", ROUNDDOWN((($G$2/G3)- Tabelle3!$M$3)/Tabelle3!$N$3, 0), "")),
"")))</calculatedColumnFormula>
    </tableColumn>
    <tableColumn id="3" xr3:uid="{417D6771-0C89-492D-AC70-BBB1EB1B555D}" name="100m">
      <calculatedColumnFormula>IF(ISBLANK(H3),"",
IF($B$1="Mit Hand",
    IF(E3="m", ROUNDDOWN(($H$2/(H3+0.24)-Tabelle3!$R$4)/Tabelle3!$S$4, 0),
    IF(E3="w", ROUNDDOWN(($H$2/(H3+0.24)- Tabelle3!$M$4)/Tabelle3!$N$4, 0), "")),
IF($B$1="Elektronisch",
    IF(E3="m", ROUNDDOWN((($H$2/H3)- Tabelle3!$R$4)/Tabelle3!$S$4, 0),
    IF(E3="w", ROUNDDOWN((($H$2/H3)- Tabelle3!$M$4)/Tabelle3!$N$4, 0), "")),
"")))</calculatedColumnFormula>
    </tableColumn>
    <tableColumn id="4" xr3:uid="{2B031DBB-1F21-4935-881B-6C3A97F30F8B}" name="800m">
      <calculatedColumnFormula>IF(ISBLANK(I3), "",
IF(E3="m", ROUNDDOWN((($I$2/I3)- Tabelle3!$R$5)/Tabelle3!$S$5, 0),
    IF(E3="w", ROUNDDOWN((($I$2/I3)- Tabelle3!$M$5)/Tabelle3!$N$5, 0), "")))</calculatedColumnFormula>
    </tableColumn>
    <tableColumn id="5" xr3:uid="{89E54D02-7B8B-4D33-99FF-8B2F9DDE9BCA}" name="1000m">
      <calculatedColumnFormula>IF(ISBLANK(J3),"",
IF(E3="m", ROUNDDOWN((($J$2/J3)- Tabelle3!$R$6)/Tabelle3!$S$6, 0)))</calculatedColumnFormula>
    </tableColumn>
    <tableColumn id="6" xr3:uid="{A67AD42D-F761-4233-B10B-141E2C06378E}" name="2000m">
      <calculatedColumnFormula>IF(ISBLANK(K3), "",
IF(E3="m", ROUNDDOWN((($K$2/K3)- Tabelle3!$R$7)/Tabelle3!$S$7, 0),
    IF(E3="w", ROUNDDOWN((($K$2/K3)- Tabelle3!$M$7)/Tabelle3!$N$7, 0), "")))</calculatedColumnFormula>
    </tableColumn>
    <tableColumn id="7" xr3:uid="{18CBBC5F-019D-4929-9609-F807C30C666C}" name="3000m">
      <calculatedColumnFormula>IF(ISBLANK(L3), "",
IF(E3="m", ROUNDDOWN((($L$2/L3)- Tabelle3!$R$8)/Tabelle3!$S$8, 0),
    IF(E3="w", ROUNDDOWN((($L$2/L3)- Tabelle3!$M$8)/Tabelle3!$N$8, 0), "")))</calculatedColumnFormula>
    </tableColumn>
    <tableColumn id="8" xr3:uid="{FD2DF7E3-559D-46C1-8821-5BA05DF26EF4}" name="Punkte Hochsprung">
      <calculatedColumnFormula>IF(ISBLANK(M3),
    "",
    IF(E3="m",
        ROUNDDOWN((SQRT(M3) - Tabelle3!$R$9) / Tabelle3!$S$9, 0),
        IF(E3="w",
            ROUNDDOWN((SQRT(M3) - Tabelle3!$M$9) / Tabelle3!$N$9, 0),
            ""
        )
    )
)</calculatedColumnFormula>
    </tableColumn>
    <tableColumn id="9" xr3:uid="{8BAF0E59-22A1-46DA-8FD3-1D1101384EDB}" name="Punkte Weitsprung">
      <calculatedColumnFormula>IF(ISBLANK(N3), "", IF(E3="m", ROUNDDOWN((SQRT(N3) - Tabelle3!$R$10) / Tabelle3!$S$10, 0), IF(E3="w", ROUNDDOWN((SQRT(N3) - Tabelle3!$M$10) / Tabelle3!$N$10, 0), "" ) ) )</calculatedColumnFormula>
    </tableColumn>
    <tableColumn id="10" xr3:uid="{689A03CC-9DC9-4EEE-8710-BD93FD1AEA11}" name="Punkte Kugelstoßen">
      <calculatedColumnFormula>IF(ISBLANK(O3),"", IF(E3="m", ROUNDDOWN((SQRT(O3) - Tabelle3!$R$11) / Tabelle3!$S$11, 0), IF(E3="w", ROUNDDOWN((SQRT(O3) - Tabelle3!$M$11) / Tabelle3!$N$11, 0), "" ) ) )</calculatedColumnFormula>
    </tableColumn>
    <tableColumn id="11" xr3:uid="{5DA3D6E6-9CAF-4E76-9A56-B8DA019AFB7A}" name="Punkte Schleuderball">
      <calculatedColumnFormula>IF(ISBLANK(P3), "", IF(E3="m", ROUNDDOWN((SQRT(P3) - Tabelle3!$R$12) / Tabelle3!$S$12, 0), IF(E3="w", ROUNDDOWN((SQRT(P3) - Tabelle3!$M$12) / Tabelle3!$N$12, 0), "" ) ) )</calculatedColumnFormula>
    </tableColumn>
    <tableColumn id="12" xr3:uid="{504B5930-3503-429B-AAC7-F53D3EC76E23}" name="Punkte 200-g-Ballwurf">
      <calculatedColumnFormula>IF(ISBLANK(Q3), "", IF(E3="m", ROUNDDOWN((SQRT(Q3) - Tabelle3!$R$13) / Tabelle3!$S$13, 0), IF(E3="w", ROUNDDOWN((SQRT(Q3) - Tabelle3!$M$13) / Tabelle3!$N$13, 0), "" ) ) )</calculatedColumnFormula>
    </tableColumn>
    <tableColumn id="13" xr3:uid="{29BF12BD-E213-40E4-8D55-037BB8278254}" name="Punkte 80-g-Schlagballwurf">
      <calculatedColumnFormula>IF(ISBLANK(R3), "", IF(E3="m", ROUNDDOWN((SQRT(R3) - Tabelle3!$R$14) / Tabelle3!$S$14, 0), IF(E3="w", ROUNDDOWN((SQRT(R3) - Tabelle3!$M$14) / Tabelle3!$N$14, 0), "" ) ) )</calculatedColumnFormula>
    </tableColumn>
    <tableColumn id="14" xr3:uid="{DBA36457-E886-4540-B9F4-C26BD3FEE012}" name="Gesamtpunktzahl" dataDxfId="20">
      <calculatedColumnFormula>MAX(Tabelle3[[#This Row],[50m]]:Tabelle3[[#This Row],[100m]])+MAX(Tabelle3[[#This Row],[800m]:[3000m]])+MAX(Tabelle3[[#This Row],[Punkte Hochsprung]:[Punkte Weitsprung]])+MAX(Tabelle3[[#This Row],[Punkte Kugelstoßen]:[Punkte 80-g-Schlagballwurf]])</calculatedColumnFormula>
    </tableColumn>
    <tableColumn id="15" xr3:uid="{B9585563-D1D7-414B-9DD8-0470DEB79F68}" name="Urkunde" dataDxfId="19">
      <calculatedColumnFormula>IF(D3 &lt;&gt; "",
    IF(E3 = "m",
        IF(AF3 &gt;= VLOOKUP(D3, Tabelle3!$A$26:$D$36, 4, TRUE), "Ehrenurkunde",
        IF(AF3 &gt;= VLOOKUP(D3, Tabelle3!$A$26:$D$36, 3, TRUE), "Siegerurkunde", "Teilnehmerurkunde")),
    IF(AF3 &gt;= VLOOKUP(D3, Tabelle3!$A$15:$D$24, 4, TRUE), "Ehrenurkunde",
        IF(AF3 &gt;= VLOOKUP(D3, Tabelle3!$A$15:$D$24, 3, TRUE), "Siegerurkunde", "Teilnehmerurkunde"))
    ),
"")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D35A-3474-4037-BAE4-EBDF5170FB48}">
  <dimension ref="A1:AJ200"/>
  <sheetViews>
    <sheetView tabSelected="1" zoomScale="85" zoomScaleNormal="85" workbookViewId="0">
      <pane ySplit="2" topLeftCell="A3" activePane="bottomLeft" state="frozen"/>
      <selection pane="bottomLeft" activeCell="AJ16" sqref="AJ16"/>
    </sheetView>
  </sheetViews>
  <sheetFormatPr baseColWidth="10" defaultRowHeight="13.8"/>
  <cols>
    <col min="1" max="1" width="17.69921875" customWidth="1"/>
    <col min="5" max="5" width="12.09765625" customWidth="1"/>
    <col min="13" max="13" width="12.69921875" customWidth="1"/>
    <col min="14" max="14" width="12" customWidth="1"/>
    <col min="15" max="15" width="15.19921875" customWidth="1"/>
    <col min="16" max="16" width="13.8984375" customWidth="1"/>
    <col min="17" max="17" width="10.296875" customWidth="1"/>
    <col min="18" max="18" width="17.09765625" customWidth="1"/>
    <col min="19" max="19" width="16" customWidth="1"/>
    <col min="26" max="26" width="14.59765625" customWidth="1"/>
    <col min="27" max="27" width="13.69921875" customWidth="1"/>
    <col min="28" max="28" width="15.3984375" customWidth="1"/>
    <col min="29" max="29" width="14.09765625" customWidth="1"/>
    <col min="30" max="30" width="13.3984375" customWidth="1"/>
    <col min="31" max="31" width="15.3984375" customWidth="1"/>
    <col min="32" max="32" width="16.8984375" customWidth="1"/>
    <col min="33" max="33" width="18.8984375" customWidth="1"/>
    <col min="35" max="35" width="21" customWidth="1"/>
    <col min="36" max="36" width="20.8984375" customWidth="1"/>
  </cols>
  <sheetData>
    <row r="1" spans="1:36" ht="14.4" thickBot="1">
      <c r="A1" s="2" t="s">
        <v>18</v>
      </c>
      <c r="B1" s="33" t="s">
        <v>20</v>
      </c>
      <c r="F1" s="25" t="s">
        <v>64</v>
      </c>
      <c r="G1" s="25"/>
      <c r="H1" s="25"/>
      <c r="I1" s="25" t="s">
        <v>65</v>
      </c>
      <c r="J1" s="25"/>
      <c r="K1" s="25"/>
      <c r="L1" s="25"/>
      <c r="M1" s="25" t="s">
        <v>50</v>
      </c>
      <c r="N1" s="25"/>
      <c r="O1" s="25" t="s">
        <v>51</v>
      </c>
      <c r="P1" s="25"/>
      <c r="Q1" s="25"/>
      <c r="R1" s="25"/>
      <c r="S1" s="25" t="s">
        <v>46</v>
      </c>
      <c r="T1" s="25"/>
      <c r="U1" s="25"/>
      <c r="V1" s="25" t="s">
        <v>47</v>
      </c>
      <c r="W1" s="25"/>
      <c r="X1" s="25"/>
      <c r="Y1" s="25"/>
      <c r="Z1" s="25" t="s">
        <v>48</v>
      </c>
      <c r="AA1" s="25"/>
      <c r="AB1" s="25" t="s">
        <v>49</v>
      </c>
      <c r="AC1" s="25"/>
      <c r="AD1" s="25"/>
      <c r="AE1" s="25"/>
      <c r="AH1" s="4"/>
      <c r="AI1" s="23" t="s">
        <v>54</v>
      </c>
      <c r="AJ1" s="24"/>
    </row>
    <row r="2" spans="1:36" ht="28.2" thickBot="1">
      <c r="A2" s="16" t="s">
        <v>4</v>
      </c>
      <c r="B2" s="16" t="s">
        <v>0</v>
      </c>
      <c r="C2" s="16" t="s">
        <v>5</v>
      </c>
      <c r="D2" s="16" t="s">
        <v>66</v>
      </c>
      <c r="E2" s="16" t="s">
        <v>1</v>
      </c>
      <c r="F2" s="16" t="s">
        <v>33</v>
      </c>
      <c r="G2" s="16" t="s">
        <v>34</v>
      </c>
      <c r="H2" s="16" t="s">
        <v>35</v>
      </c>
      <c r="I2" s="16" t="s">
        <v>36</v>
      </c>
      <c r="J2" s="16" t="s">
        <v>37</v>
      </c>
      <c r="K2" s="16" t="s">
        <v>38</v>
      </c>
      <c r="L2" s="16" t="s">
        <v>39</v>
      </c>
      <c r="M2" s="16" t="s">
        <v>62</v>
      </c>
      <c r="N2" s="16" t="s">
        <v>61</v>
      </c>
      <c r="O2" s="16" t="s">
        <v>60</v>
      </c>
      <c r="P2" s="16" t="s">
        <v>15</v>
      </c>
      <c r="Q2" s="16" t="s">
        <v>16</v>
      </c>
      <c r="R2" s="16" t="s">
        <v>63</v>
      </c>
      <c r="S2" s="16" t="s">
        <v>6</v>
      </c>
      <c r="T2" s="16" t="s">
        <v>7</v>
      </c>
      <c r="U2" s="16" t="s">
        <v>8</v>
      </c>
      <c r="V2" s="16" t="s">
        <v>9</v>
      </c>
      <c r="W2" s="16" t="s">
        <v>10</v>
      </c>
      <c r="X2" s="16" t="s">
        <v>11</v>
      </c>
      <c r="Y2" s="16" t="s">
        <v>12</v>
      </c>
      <c r="Z2" s="16" t="s">
        <v>41</v>
      </c>
      <c r="AA2" s="16" t="s">
        <v>40</v>
      </c>
      <c r="AB2" s="16" t="s">
        <v>42</v>
      </c>
      <c r="AC2" s="16" t="s">
        <v>43</v>
      </c>
      <c r="AD2" s="16" t="s">
        <v>44</v>
      </c>
      <c r="AE2" s="16" t="s">
        <v>45</v>
      </c>
      <c r="AF2" s="16" t="s">
        <v>21</v>
      </c>
      <c r="AG2" s="16" t="s">
        <v>59</v>
      </c>
      <c r="AH2" s="11" t="s">
        <v>53</v>
      </c>
      <c r="AI2" s="11" t="s">
        <v>3</v>
      </c>
      <c r="AJ2" s="15" t="s">
        <v>32</v>
      </c>
    </row>
    <row r="3" spans="1:36">
      <c r="A3" s="31"/>
      <c r="B3" s="31"/>
      <c r="C3" s="31"/>
      <c r="D3" s="31"/>
      <c r="E3" s="31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t="str">
        <f>IF(ISBLANK(F3),"",IF($B$1="Mit Hand",
    IF(E3="m", ROUNDDOWN(($F$2/(F3+0.24)-Tabelle3!$R$2)/Tabelle3!$S$2, 0),
    IF(E3="w", ROUNDDOWN(($F$2/(F3+0.24)- Tabelle3!$M$2)/Tabelle3!$N$2, 0), "")),
IF($B$1="Elektronisch",
    IF(E3="m", ROUNDDOWN((($F$2/F3)- Tabelle3!$R$2)/Tabelle3!$S$2, 0),
    IF(E3="w", ROUNDDOWN((($F$2/F3)- Tabelle3!$M$2)/Tabelle3!$N$2, 0), "")),
"")))</f>
        <v/>
      </c>
      <c r="T3" t="str">
        <f>IF(ISBLANK(G3), "",
IF($B$1="Mit Hand",
    IF(E3="m", ROUNDDOWN(($G$2/(G3+0.24)-Tabelle3!$R$3)/Tabelle3!$S$3, 0),
    IF(E3="w", ROUNDDOWN(($G$2/(G3+0.24)- Tabelle3!$M$3)/Tabelle3!$N$3, 0), "")),
IF($B$1="Elektronisch",
    IF(E3="m", ROUNDDOWN((($G$2/G3)- Tabelle3!$R$3)/Tabelle3!$S$3, 0),
    IF(E3="w", ROUNDDOWN((($G$2/G3)- Tabelle3!$M$3)/Tabelle3!$N$3, 0), "")),
"")))</f>
        <v/>
      </c>
      <c r="U3" t="str">
        <f>IF(ISBLANK(H3),"",
IF($B$1="Mit Hand",
    IF(E3="m", ROUNDDOWN(($H$2/(H3+0.24)-Tabelle3!$R$4)/Tabelle3!$S$4, 0),
    IF(E3="w", ROUNDDOWN(($H$2/(H3+0.24)- Tabelle3!$M$4)/Tabelle3!$N$4, 0), "")),
IF($B$1="Elektronisch",
    IF(E3="m", ROUNDDOWN((($H$2/H3)- Tabelle3!$R$4)/Tabelle3!$S$4, 0),
    IF(E3="w", ROUNDDOWN((($H$2/H3)- Tabelle3!$M$4)/Tabelle3!$N$4, 0), "")),
"")))</f>
        <v/>
      </c>
      <c r="V3" t="str">
        <f>IF(ISBLANK(I3), "",
IF(E3="m", ROUNDDOWN((($I$2/I3)- Tabelle3!$R$5)/Tabelle3!$S$5, 0),
    IF(E3="w", ROUNDDOWN((($I$2/I3)- Tabelle3!$M$5)/Tabelle3!$N$5, 0), "")))</f>
        <v/>
      </c>
      <c r="W3" t="str">
        <f>IF(ISBLANK(J3),"",
IF(E3="m", ROUNDDOWN((($J$2/J3)- Tabelle3!$R$6)/Tabelle3!$S$6, 0)))</f>
        <v/>
      </c>
      <c r="X3" t="str">
        <f>IF(ISBLANK(K3), "",
IF(E3="m", ROUNDDOWN((($K$2/K3)- Tabelle3!$R$7)/Tabelle3!$S$7, 0),
    IF(E3="w", ROUNDDOWN((($K$2/K3)- Tabelle3!$M$7)/Tabelle3!$N$7, 0), "")))</f>
        <v/>
      </c>
      <c r="Y3" t="str">
        <f>IF(ISBLANK(L3), "",
IF(E3="m", ROUNDDOWN((($L$2/L3)- Tabelle3!$R$8)/Tabelle3!$S$8, 0),
    IF(E3="w", ROUNDDOWN((($L$2/L3)- Tabelle3!$M$8)/Tabelle3!$N$8, 0), "")))</f>
        <v/>
      </c>
      <c r="Z3" t="str">
        <f>IF(ISBLANK(M3),
    "",
    IF(E3="m",
        ROUNDDOWN((SQRT(M3) - Tabelle3!$R$9) / Tabelle3!$S$9, 0),
        IF(E3="w",
            ROUNDDOWN((SQRT(M3) - Tabelle3!$M$9) / Tabelle3!$N$9, 0),
            ""
        )
    )
)</f>
        <v/>
      </c>
      <c r="AA3" t="str">
        <f>IF(ISBLANK(N3), "", IF(E3="m", ROUNDDOWN((SQRT(N3) - Tabelle3!$R$10) / Tabelle3!$S$10, 0), IF(E3="w", ROUNDDOWN((SQRT(N3) - Tabelle3!$M$10) / Tabelle3!$N$10, 0), "" ) ) )</f>
        <v/>
      </c>
      <c r="AB3" t="str">
        <f>IF(ISBLANK(O3),"", IF(E3="m", ROUNDDOWN((SQRT(O3) - Tabelle3!$R$11) / Tabelle3!$S$11, 0), IF(E3="w", ROUNDDOWN((SQRT(O3) - Tabelle3!$M$11) / Tabelle3!$N$11, 0), "" ) ) )</f>
        <v/>
      </c>
      <c r="AC3" t="str">
        <f>IF(ISBLANK(P3), "", IF(E3="m", ROUNDDOWN((SQRT(P3) - Tabelle3!$R$12) / Tabelle3!$S$12, 0), IF(E3="w", ROUNDDOWN((SQRT(P3) - Tabelle3!$M$12) / Tabelle3!$N$12, 0), "" ) ) )</f>
        <v/>
      </c>
      <c r="AD3" t="str">
        <f>IF(ISBLANK(Q3), "", IF(E3="m", ROUNDDOWN((SQRT(Q3) - Tabelle3!$R$13) / Tabelle3!$S$13, 0), IF(E3="w", ROUNDDOWN((SQRT(Q3) - Tabelle3!$M$13) / Tabelle3!$N$13, 0), "" ) ) )</f>
        <v/>
      </c>
      <c r="AE3" t="str">
        <f>IF(ISBLANK(R3), "", IF(E3="m", ROUNDDOWN((SQRT(R3) - Tabelle3!$R$14) / Tabelle3!$S$14, 0), IF(E3="w", ROUNDDOWN((SQRT(R3) - Tabelle3!$M$14) / Tabelle3!$N$14, 0), "" ) ) )</f>
        <v/>
      </c>
      <c r="AF3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3" t="str">
        <f>IF(D3 &lt;&gt; "",
    IF(E3 = "m",
        IF(AF3 &gt;= VLOOKUP(D3, Tabelle3!$A$26:$D$36, 4, TRUE), "Ehrenurkunde",
        IF(AF3 &gt;= VLOOKUP(D3, Tabelle3!$A$26:$D$36, 3, TRUE), "Siegerurkunde", "Teilnehmerurkunde")),
    IF(AF3 &gt;= VLOOKUP(D3, Tabelle3!$A$15:$D$24, 4, TRUE), "Ehrenurkunde",
        IF(AF3 &gt;= VLOOKUP(D3, Tabelle3!$A$15:$D$24, 3, TRUE), "Siegerurkunde", "Teilnehmerurkunde"))
    ),
"")</f>
        <v/>
      </c>
      <c r="AH3" s="12">
        <v>1</v>
      </c>
      <c r="AI3" s="5" t="e" cm="1">
        <f t="array" ref="AI3">INDEX(Tabelle1[Vorname], MATCH(LARGE(IF(Tabelle1[Geschlecht]="w", Tabelle3[Gesamtpunktzahl]), AH3), Tabelle3[Gesamtpunktzahl], 0)) &amp; " " &amp; INDEX(Tabelle1[Name], MATCH(LARGE(IF(Tabelle1[Geschlecht]="w", Tabelle3[Gesamtpunktzahl]), AH3), Tabelle3[Gesamtpunktzahl], 0))</f>
        <v>#NUM!</v>
      </c>
      <c r="AJ3" s="6" t="e" cm="1">
        <f t="array" ref="AJ3">INDEX(Tabelle1[Vorname], MATCH(LARGE(IF(Tabelle1[Geschlecht]="m", Tabelle3[Gesamtpunktzahl]), AH3), Tabelle3[Gesamtpunktzahl], 0)) &amp; " " &amp; INDEX(Tabelle1[Name], MATCH(LARGE(IF(Tabelle1[Geschlecht]="m", Tabelle3[Gesamtpunktzahl]), AH3), Tabelle3[Gesamtpunktzahl], 0))</f>
        <v>#NUM!</v>
      </c>
    </row>
    <row r="4" spans="1:36">
      <c r="A4" s="31"/>
      <c r="B4" s="31"/>
      <c r="C4" s="31"/>
      <c r="D4" s="31"/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t="str">
        <f>IF(ISBLANK(F4),"",IF($B$1="Mit Hand",
    IF(E4="m", ROUNDDOWN(($F$2/(F4+0.24)-Tabelle3!$R$2)/Tabelle3!$S$2, 0),
    IF(E4="w", ROUNDDOWN(($F$2/(F4+0.24)- Tabelle3!$M$2)/Tabelle3!$N$2, 0), "")),
IF($B$1="Elektronisch",
    IF(E4="m", ROUNDDOWN((($F$2/F4)- Tabelle3!$R$2)/Tabelle3!$S$2, 0),
    IF(E4="w", ROUNDDOWN((($F$2/F4)- Tabelle3!$M$2)/Tabelle3!$N$2, 0), "")),
"")))</f>
        <v/>
      </c>
      <c r="T4" t="str">
        <f>IF(ISBLANK(G4), "",
IF($B$1="Mit Hand",
    IF(E4="m", ROUNDDOWN(($G$2/(G4+0.24)-Tabelle3!$R$3)/Tabelle3!$S$3, 0),
    IF(E4="w", ROUNDDOWN(($G$2/(G4+0.24)- Tabelle3!$M$3)/Tabelle3!$N$3, 0), "")),
IF($B$1="Elektronisch",
    IF(E4="m", ROUNDDOWN((($G$2/G4)- Tabelle3!$R$3)/Tabelle3!$S$3, 0),
    IF(E4="w", ROUNDDOWN((($G$2/G4)- Tabelle3!$M$3)/Tabelle3!$N$3, 0), "")),
"")))</f>
        <v/>
      </c>
      <c r="U4" t="str">
        <f>IF(ISBLANK(H4),"",
IF($B$1="Mit Hand",
    IF(E4="m", ROUNDDOWN(($H$2/(H4+0.24)-Tabelle3!$R$4)/Tabelle3!$S$4, 0),
    IF(E4="w", ROUNDDOWN(($H$2/(H4+0.24)- Tabelle3!$M$4)/Tabelle3!$N$4, 0), "")),
IF($B$1="Elektronisch",
    IF(E4="m", ROUNDDOWN((($H$2/H4)- Tabelle3!$R$4)/Tabelle3!$S$4, 0),
    IF(E4="w", ROUNDDOWN((($H$2/H4)- Tabelle3!$M$4)/Tabelle3!$N$4, 0), "")),
"")))</f>
        <v/>
      </c>
      <c r="V4" t="str">
        <f>IF(ISBLANK(I4), "",
IF(E4="m", ROUNDDOWN((($I$2/I4)- Tabelle3!$R$5)/Tabelle3!$S$5, 0),
    IF(E4="w", ROUNDDOWN((($I$2/I4)- Tabelle3!$M$5)/Tabelle3!$N$5, 0), "")))</f>
        <v/>
      </c>
      <c r="W4" t="str">
        <f>IF(ISBLANK(J4),"",
IF(E4="m", ROUNDDOWN((($J$2/J4)- Tabelle3!$R$6)/Tabelle3!$S$6, 0)))</f>
        <v/>
      </c>
      <c r="X4" t="str">
        <f>IF(ISBLANK(K4), "",
IF(E4="m", ROUNDDOWN((($K$2/K4)- Tabelle3!$R$7)/Tabelle3!$S$7, 0),
    IF(E4="w", ROUNDDOWN((($K$2/K4)- Tabelle3!$M$7)/Tabelle3!$N$7, 0), "")))</f>
        <v/>
      </c>
      <c r="Y4" t="str">
        <f>IF(ISBLANK(L4), "",
IF(E4="m", ROUNDDOWN((($L$2/L4)- Tabelle3!$R$8)/Tabelle3!$S$8, 0),
    IF(E4="w", ROUNDDOWN((($L$2/L4)- Tabelle3!$M$8)/Tabelle3!$N$8, 0), "")))</f>
        <v/>
      </c>
      <c r="Z4" t="str">
        <f>IF(ISBLANK(M4),
    "",
    IF(E4="m",
        ROUNDDOWN((SQRT(M4) - Tabelle3!$R$9) / Tabelle3!$S$9, 0),
        IF(E4="w",
            ROUNDDOWN((SQRT(M4) - Tabelle3!$M$9) / Tabelle3!$N$9, 0),
            ""
        )
    )
)</f>
        <v/>
      </c>
      <c r="AA4" t="str">
        <f>IF(ISBLANK(N4), "", IF(E4="m", ROUNDDOWN((SQRT(N4) - Tabelle3!$R$10) / Tabelle3!$S$10, 0), IF(E4="w", ROUNDDOWN((SQRT(N4) - Tabelle3!$M$10) / Tabelle3!$N$10, 0), "" ) ) )</f>
        <v/>
      </c>
      <c r="AB4" t="str">
        <f>IF(ISBLANK(O4),"", IF(E4="m", ROUNDDOWN((SQRT(O4) - Tabelle3!$R$11) / Tabelle3!$S$11, 0), IF(E4="w", ROUNDDOWN((SQRT(O4) - Tabelle3!$M$11) / Tabelle3!$N$11, 0), "" ) ) )</f>
        <v/>
      </c>
      <c r="AC4" t="str">
        <f>IF(ISBLANK(P4), "", IF(E4="m", ROUNDDOWN((SQRT(P4) - Tabelle3!$R$12) / Tabelle3!$S$12, 0), IF(E4="w", ROUNDDOWN((SQRT(P4) - Tabelle3!$M$12) / Tabelle3!$N$12, 0), "" ) ) )</f>
        <v/>
      </c>
      <c r="AD4" t="str">
        <f>IF(ISBLANK(Q4), "", IF(E4="m", ROUNDDOWN((SQRT(Q4) - Tabelle3!$R$13) / Tabelle3!$S$13, 0), IF(E4="w", ROUNDDOWN((SQRT(Q4) - Tabelle3!$M$13) / Tabelle3!$N$13, 0), "" ) ) )</f>
        <v/>
      </c>
      <c r="AE4" t="str">
        <f>IF(ISBLANK(R4), "", IF(E4="m", ROUNDDOWN((SQRT(R4) - Tabelle3!$R$14) / Tabelle3!$S$14, 0), IF(E4="w", ROUNDDOWN((SQRT(R4) - Tabelle3!$M$14) / Tabelle3!$N$14, 0), "" ) ) )</f>
        <v/>
      </c>
      <c r="AF4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4" t="str">
        <f>IF(D4 &lt;&gt; "",
    IF(E4 = "m",
        IF(AF4 &gt;= VLOOKUP(D4, Tabelle3!$A$26:$D$36, 4, TRUE), "Ehrenurkunde",
        IF(AF4 &gt;= VLOOKUP(D4, Tabelle3!$A$26:$D$36, 3, TRUE), "Siegerurkunde", "Teilnehmerurkunde")),
    IF(AF4 &gt;= VLOOKUP(D4, Tabelle3!$A$15:$D$24, 4, TRUE), "Ehrenurkunde",
        IF(AF4 &gt;= VLOOKUP(D4, Tabelle3!$A$15:$D$24, 3, TRUE), "Siegerurkunde", "Teilnehmerurkunde"))
    ),
"")</f>
        <v/>
      </c>
      <c r="AH4" s="13">
        <v>2</v>
      </c>
      <c r="AI4" s="7" t="e" cm="1">
        <f t="array" ref="AI4">INDEX(Tabelle1[Vorname], MATCH(LARGE(IF(Tabelle1[Geschlecht]="w", Tabelle3[Gesamtpunktzahl]), AH4), Tabelle3[Gesamtpunktzahl], 0)) &amp; " " &amp; INDEX(Tabelle1[Name], MATCH(LARGE(IF(Tabelle1[Geschlecht]="w", Tabelle3[Gesamtpunktzahl]), AH4), Tabelle3[Gesamtpunktzahl], 0))</f>
        <v>#NUM!</v>
      </c>
      <c r="AJ4" s="8" t="e" cm="1">
        <f t="array" ref="AJ4">INDEX(Tabelle1[Vorname], MATCH(LARGE(IF(Tabelle1[Geschlecht]="m", Tabelle3[Gesamtpunktzahl]), AH4), Tabelle3[Gesamtpunktzahl], 0)) &amp; " " &amp; INDEX(Tabelle1[Name], MATCH(LARGE(IF(Tabelle1[Geschlecht]="m", Tabelle3[Gesamtpunktzahl]), AH4), Tabelle3[Gesamtpunktzahl], 0))</f>
        <v>#NUM!</v>
      </c>
    </row>
    <row r="5" spans="1:36" ht="14.4" thickBot="1">
      <c r="A5" s="31"/>
      <c r="B5" s="31"/>
      <c r="C5" s="31"/>
      <c r="D5" s="31"/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t="str">
        <f>IF(ISBLANK(F5),"",IF($B$1="Mit Hand",
    IF(E5="m", ROUNDDOWN(($F$2/(F5+0.24)-Tabelle3!$R$2)/Tabelle3!$S$2, 0),
    IF(E5="w", ROUNDDOWN(($F$2/(F5+0.24)- Tabelle3!$M$2)/Tabelle3!$N$2, 0), "")),
IF($B$1="Elektronisch",
    IF(E5="m", ROUNDDOWN((($F$2/F5)- Tabelle3!$R$2)/Tabelle3!$S$2, 0),
    IF(E5="w", ROUNDDOWN((($F$2/F5)- Tabelle3!$M$2)/Tabelle3!$N$2, 0), "")),
"")))</f>
        <v/>
      </c>
      <c r="T5" t="str">
        <f>IF(ISBLANK(G5), "",
IF($B$1="Mit Hand",
    IF(E5="m", ROUNDDOWN(($G$2/(G5+0.24)-Tabelle3!$R$3)/Tabelle3!$S$3, 0),
    IF(E5="w", ROUNDDOWN(($G$2/(G5+0.24)- Tabelle3!$M$3)/Tabelle3!$N$3, 0), "")),
IF($B$1="Elektronisch",
    IF(E5="m", ROUNDDOWN((($G$2/G5)- Tabelle3!$R$3)/Tabelle3!$S$3, 0),
    IF(E5="w", ROUNDDOWN((($G$2/G5)- Tabelle3!$M$3)/Tabelle3!$N$3, 0), "")),
"")))</f>
        <v/>
      </c>
      <c r="U5" t="str">
        <f>IF(ISBLANK(H5),"",
IF($B$1="Mit Hand",
    IF(E5="m", ROUNDDOWN(($H$2/(H5+0.24)-Tabelle3!$R$4)/Tabelle3!$S$4, 0),
    IF(E5="w", ROUNDDOWN(($H$2/(H5+0.24)- Tabelle3!$M$4)/Tabelle3!$N$4, 0), "")),
IF($B$1="Elektronisch",
    IF(E5="m", ROUNDDOWN((($H$2/H5)- Tabelle3!$R$4)/Tabelle3!$S$4, 0),
    IF(E5="w", ROUNDDOWN((($H$2/H5)- Tabelle3!$M$4)/Tabelle3!$N$4, 0), "")),
"")))</f>
        <v/>
      </c>
      <c r="V5" t="str">
        <f>IF(ISBLANK(I5), "",
IF(E5="m", ROUNDDOWN((($I$2/I5)- Tabelle3!$R$5)/Tabelle3!$S$5, 0),
    IF(E5="w", ROUNDDOWN((($I$2/I5)- Tabelle3!$M$5)/Tabelle3!$N$5, 0), "")))</f>
        <v/>
      </c>
      <c r="W5" t="str">
        <f>IF(ISBLANK(J5),"",
IF(E5="m", ROUNDDOWN((($J$2/J5)- Tabelle3!$R$6)/Tabelle3!$S$6, 0)))</f>
        <v/>
      </c>
      <c r="X5" t="str">
        <f>IF(ISBLANK(K5), "",
IF(E5="m", ROUNDDOWN((($K$2/K5)- Tabelle3!$R$7)/Tabelle3!$S$7, 0),
    IF(E5="w", ROUNDDOWN((($K$2/K5)- Tabelle3!$M$7)/Tabelle3!$N$7, 0), "")))</f>
        <v/>
      </c>
      <c r="Y5" t="str">
        <f>IF(ISBLANK(L5), "",
IF(E5="m", ROUNDDOWN((($L$2/L5)- Tabelle3!$R$8)/Tabelle3!$S$8, 0),
    IF(E5="w", ROUNDDOWN((($L$2/L5)- Tabelle3!$M$8)/Tabelle3!$N$8, 0), "")))</f>
        <v/>
      </c>
      <c r="Z5" t="str">
        <f>IF(ISBLANK(M5),
    "",
    IF(E5="m",
        ROUNDDOWN((SQRT(M5) - Tabelle3!$R$9) / Tabelle3!$S$9, 0),
        IF(E5="w",
            ROUNDDOWN((SQRT(M5) - Tabelle3!$M$9) / Tabelle3!$N$9, 0),
            ""
        )
    )
)</f>
        <v/>
      </c>
      <c r="AA5" t="str">
        <f>IF(ISBLANK(N5), "", IF(E5="m", ROUNDDOWN((SQRT(N5) - Tabelle3!$R$10) / Tabelle3!$S$10, 0), IF(E5="w", ROUNDDOWN((SQRT(N5) - Tabelle3!$M$10) / Tabelle3!$N$10, 0), "" ) ) )</f>
        <v/>
      </c>
      <c r="AB5" t="str">
        <f>IF(ISBLANK(O5),"", IF(E5="m", ROUNDDOWN((SQRT(O5) - Tabelle3!$R$11) / Tabelle3!$S$11, 0), IF(E5="w", ROUNDDOWN((SQRT(O5) - Tabelle3!$M$11) / Tabelle3!$N$11, 0), "" ) ) )</f>
        <v/>
      </c>
      <c r="AC5" t="str">
        <f>IF(ISBLANK(P5), "", IF(E5="m", ROUNDDOWN((SQRT(P5) - Tabelle3!$R$12) / Tabelle3!$S$12, 0), IF(E5="w", ROUNDDOWN((SQRT(P5) - Tabelle3!$M$12) / Tabelle3!$N$12, 0), "" ) ) )</f>
        <v/>
      </c>
      <c r="AD5" t="str">
        <f>IF(ISBLANK(Q5), "", IF(E5="m", ROUNDDOWN((SQRT(Q5) - Tabelle3!$R$13) / Tabelle3!$S$13, 0), IF(E5="w", ROUNDDOWN((SQRT(Q5) - Tabelle3!$M$13) / Tabelle3!$N$13, 0), "" ) ) )</f>
        <v/>
      </c>
      <c r="AE5" t="str">
        <f>IF(ISBLANK(R5), "", IF(E5="m", ROUNDDOWN((SQRT(R5) - Tabelle3!$R$14) / Tabelle3!$S$14, 0), IF(E5="w", ROUNDDOWN((SQRT(R5) - Tabelle3!$M$14) / Tabelle3!$N$14, 0), "" ) ) )</f>
        <v/>
      </c>
      <c r="AF5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5" t="str">
        <f>IF(D5 &lt;&gt; "",
    IF(E5 = "m",
        IF(AF5 &gt;= VLOOKUP(D5, Tabelle3!$A$26:$D$36, 4, TRUE), "Ehrenurkunde",
        IF(AF5 &gt;= VLOOKUP(D5, Tabelle3!$A$26:$D$36, 3, TRUE), "Siegerurkunde", "Teilnehmerurkunde")),
    IF(AF5 &gt;= VLOOKUP(D5, Tabelle3!$A$15:$D$24, 4, TRUE), "Ehrenurkunde",
        IF(AF5 &gt;= VLOOKUP(D5, Tabelle3!$A$15:$D$24, 3, TRUE), "Siegerurkunde", "Teilnehmerurkunde"))
    ),
"")</f>
        <v/>
      </c>
      <c r="AH5" s="14">
        <v>3</v>
      </c>
      <c r="AI5" s="9" t="e" cm="1">
        <f t="array" ref="AI5">INDEX(Tabelle1[Vorname], MATCH(LARGE(IF(Tabelle1[Geschlecht]="w", Tabelle3[Gesamtpunktzahl]), AH5), Tabelle3[Gesamtpunktzahl], 0)) &amp; " " &amp; INDEX(Tabelle1[Name], MATCH(LARGE(IF(Tabelle1[Geschlecht]="w", Tabelle3[Gesamtpunktzahl]), AH5), Tabelle3[Gesamtpunktzahl], 0))</f>
        <v>#NUM!</v>
      </c>
      <c r="AJ5" s="10" t="e" cm="1">
        <f t="array" ref="AJ5">INDEX(Tabelle1[Vorname], MATCH(LARGE(IF(Tabelle1[Geschlecht]="m", Tabelle3[Gesamtpunktzahl]), AH5), Tabelle3[Gesamtpunktzahl], 0)) &amp; " " &amp; INDEX(Tabelle1[Name], MATCH(LARGE(IF(Tabelle1[Geschlecht]="m", Tabelle3[Gesamtpunktzahl]), AH5), Tabelle3[Gesamtpunktzahl], 0))</f>
        <v>#NUM!</v>
      </c>
    </row>
    <row r="6" spans="1:36">
      <c r="A6" s="31"/>
      <c r="B6" s="31"/>
      <c r="C6" s="31"/>
      <c r="D6" s="31"/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t="str">
        <f>IF(ISBLANK(F6),"",IF($B$1="Mit Hand",
    IF(E6="m", ROUNDDOWN(($F$2/(F6+0.24)-Tabelle3!$R$2)/Tabelle3!$S$2, 0),
    IF(E6="w", ROUNDDOWN(($F$2/(F6+0.24)- Tabelle3!$M$2)/Tabelle3!$N$2, 0), "")),
IF($B$1="Elektronisch",
    IF(E6="m", ROUNDDOWN((($F$2/F6)- Tabelle3!$R$2)/Tabelle3!$S$2, 0),
    IF(E6="w", ROUNDDOWN((($F$2/F6)- Tabelle3!$M$2)/Tabelle3!$N$2, 0), "")),
"")))</f>
        <v/>
      </c>
      <c r="T6" t="str">
        <f>IF(ISBLANK(G6), "",
IF($B$1="Mit Hand",
    IF(E6="m", ROUNDDOWN(($G$2/(G6+0.24)-Tabelle3!$R$3)/Tabelle3!$S$3, 0),
    IF(E6="w", ROUNDDOWN(($G$2/(G6+0.24)- Tabelle3!$M$3)/Tabelle3!$N$3, 0), "")),
IF($B$1="Elektronisch",
    IF(E6="m", ROUNDDOWN((($G$2/G6)- Tabelle3!$R$3)/Tabelle3!$S$3, 0),
    IF(E6="w", ROUNDDOWN((($G$2/G6)- Tabelle3!$M$3)/Tabelle3!$N$3, 0), "")),
"")))</f>
        <v/>
      </c>
      <c r="U6" t="str">
        <f>IF(ISBLANK(H6),"",
IF($B$1="Mit Hand",
    IF(E6="m", ROUNDDOWN(($H$2/(H6+0.24)-Tabelle3!$R$4)/Tabelle3!$S$4, 0),
    IF(E6="w", ROUNDDOWN(($H$2/(H6+0.24)- Tabelle3!$M$4)/Tabelle3!$N$4, 0), "")),
IF($B$1="Elektronisch",
    IF(E6="m", ROUNDDOWN((($H$2/H6)- Tabelle3!$R$4)/Tabelle3!$S$4, 0),
    IF(E6="w", ROUNDDOWN((($H$2/H6)- Tabelle3!$M$4)/Tabelle3!$N$4, 0), "")),
"")))</f>
        <v/>
      </c>
      <c r="V6" t="str">
        <f>IF(ISBLANK(I6), "",
IF(E6="m", ROUNDDOWN((($I$2/I6)- Tabelle3!$R$5)/Tabelle3!$S$5, 0),
    IF(E6="w", ROUNDDOWN((($I$2/I6)- Tabelle3!$M$5)/Tabelle3!$N$5, 0), "")))</f>
        <v/>
      </c>
      <c r="W6" t="str">
        <f>IF(ISBLANK(J6),"",
IF(E6="m", ROUNDDOWN((($J$2/J6)- Tabelle3!$R$6)/Tabelle3!$S$6, 0)))</f>
        <v/>
      </c>
      <c r="X6" t="str">
        <f>IF(ISBLANK(K6), "",
IF(E6="m", ROUNDDOWN((($K$2/K6)- Tabelle3!$R$7)/Tabelle3!$S$7, 0),
    IF(E6="w", ROUNDDOWN((($K$2/K6)- Tabelle3!$M$7)/Tabelle3!$N$7, 0), "")))</f>
        <v/>
      </c>
      <c r="Y6" t="str">
        <f>IF(ISBLANK(L6), "",
IF(E6="m", ROUNDDOWN((($L$2/L6)- Tabelle3!$R$8)/Tabelle3!$S$8, 0),
    IF(E6="w", ROUNDDOWN((($L$2/L6)- Tabelle3!$M$8)/Tabelle3!$N$8, 0), "")))</f>
        <v/>
      </c>
      <c r="Z6" t="str">
        <f>IF(ISBLANK(M6),
    "",
    IF(E6="m",
        ROUNDDOWN((SQRT(M6) - Tabelle3!$R$9) / Tabelle3!$S$9, 0),
        IF(E6="w",
            ROUNDDOWN((SQRT(M6) - Tabelle3!$M$9) / Tabelle3!$N$9, 0),
            ""
        )
    )
)</f>
        <v/>
      </c>
      <c r="AA6" t="str">
        <f>IF(ISBLANK(N6), "", IF(E6="m", ROUNDDOWN((SQRT(N6) - Tabelle3!$R$10) / Tabelle3!$S$10, 0), IF(E6="w", ROUNDDOWN((SQRT(N6) - Tabelle3!$M$10) / Tabelle3!$N$10, 0), "" ) ) )</f>
        <v/>
      </c>
      <c r="AB6" t="str">
        <f>IF(ISBLANK(O6),"", IF(E6="m", ROUNDDOWN((SQRT(O6) - Tabelle3!$R$11) / Tabelle3!$S$11, 0), IF(E6="w", ROUNDDOWN((SQRT(O6) - Tabelle3!$M$11) / Tabelle3!$N$11, 0), "" ) ) )</f>
        <v/>
      </c>
      <c r="AC6" t="str">
        <f>IF(ISBLANK(P6), "", IF(E6="m", ROUNDDOWN((SQRT(P6) - Tabelle3!$R$12) / Tabelle3!$S$12, 0), IF(E6="w", ROUNDDOWN((SQRT(P6) - Tabelle3!$M$12) / Tabelle3!$N$12, 0), "" ) ) )</f>
        <v/>
      </c>
      <c r="AD6" t="str">
        <f>IF(ISBLANK(Q6), "", IF(E6="m", ROUNDDOWN((SQRT(Q6) - Tabelle3!$R$13) / Tabelle3!$S$13, 0), IF(E6="w", ROUNDDOWN((SQRT(Q6) - Tabelle3!$M$13) / Tabelle3!$N$13, 0), "" ) ) )</f>
        <v/>
      </c>
      <c r="AE6" t="str">
        <f>IF(ISBLANK(R6), "", IF(E6="m", ROUNDDOWN((SQRT(R6) - Tabelle3!$R$14) / Tabelle3!$S$14, 0), IF(E6="w", ROUNDDOWN((SQRT(R6) - Tabelle3!$M$14) / Tabelle3!$N$14, 0), "" ) ) )</f>
        <v/>
      </c>
      <c r="AF6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6" t="str">
        <f>IF(D6 &lt;&gt; "",
    IF(E6 = "m",
        IF(AF6 &gt;= VLOOKUP(D6, Tabelle3!$A$26:$D$36, 4, TRUE), "Ehrenurkunde",
        IF(AF6 &gt;= VLOOKUP(D6, Tabelle3!$A$26:$D$36, 3, TRUE), "Siegerurkunde", "Teilnehmerurkunde")),
    IF(AF6 &gt;= VLOOKUP(D6, Tabelle3!$A$15:$D$24, 4, TRUE), "Ehrenurkunde",
        IF(AF6 &gt;= VLOOKUP(D6, Tabelle3!$A$15:$D$24, 3, TRUE), "Siegerurkunde", "Teilnehmerurkunde"))
    ),
"")</f>
        <v/>
      </c>
    </row>
    <row r="7" spans="1:36">
      <c r="A7" s="31"/>
      <c r="B7" s="31"/>
      <c r="C7" s="31"/>
      <c r="D7" s="31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t="str">
        <f>IF(ISBLANK(F7),"",IF($B$1="Mit Hand",
    IF(E7="m", ROUNDDOWN(($F$2/(F7+0.24)-Tabelle3!$R$2)/Tabelle3!$S$2, 0),
    IF(E7="w", ROUNDDOWN(($F$2/(F7+0.24)- Tabelle3!$M$2)/Tabelle3!$N$2, 0), "")),
IF($B$1="Elektronisch",
    IF(E7="m", ROUNDDOWN((($F$2/F7)- Tabelle3!$R$2)/Tabelle3!$S$2, 0),
    IF(E7="w", ROUNDDOWN((($F$2/F7)- Tabelle3!$M$2)/Tabelle3!$N$2, 0), "")),
"")))</f>
        <v/>
      </c>
      <c r="T7" t="str">
        <f>IF(ISBLANK(G7), "",
IF($B$1="Mit Hand",
    IF(E7="m", ROUNDDOWN(($G$2/(G7+0.24)-Tabelle3!$R$3)/Tabelle3!$S$3, 0),
    IF(E7="w", ROUNDDOWN(($G$2/(G7+0.24)- Tabelle3!$M$3)/Tabelle3!$N$3, 0), "")),
IF($B$1="Elektronisch",
    IF(E7="m", ROUNDDOWN((($G$2/G7)- Tabelle3!$R$3)/Tabelle3!$S$3, 0),
    IF(E7="w", ROUNDDOWN((($G$2/G7)- Tabelle3!$M$3)/Tabelle3!$N$3, 0), "")),
"")))</f>
        <v/>
      </c>
      <c r="U7" t="str">
        <f>IF(ISBLANK(H7),"",
IF($B$1="Mit Hand",
    IF(E7="m", ROUNDDOWN(($H$2/(H7+0.24)-Tabelle3!$R$4)/Tabelle3!$S$4, 0),
    IF(E7="w", ROUNDDOWN(($H$2/(H7+0.24)- Tabelle3!$M$4)/Tabelle3!$N$4, 0), "")),
IF($B$1="Elektronisch",
    IF(E7="m", ROUNDDOWN((($H$2/H7)- Tabelle3!$R$4)/Tabelle3!$S$4, 0),
    IF(E7="w", ROUNDDOWN((($H$2/H7)- Tabelle3!$M$4)/Tabelle3!$N$4, 0), "")),
"")))</f>
        <v/>
      </c>
      <c r="V7" t="str">
        <f>IF(ISBLANK(I7), "",
IF(E7="m", ROUNDDOWN((($I$2/I7)- Tabelle3!$R$5)/Tabelle3!$S$5, 0),
    IF(E7="w", ROUNDDOWN((($I$2/I7)- Tabelle3!$M$5)/Tabelle3!$N$5, 0), "")))</f>
        <v/>
      </c>
      <c r="W7" t="str">
        <f>IF(ISBLANK(J7),"",
IF(E7="m", ROUNDDOWN((($J$2/J7)- Tabelle3!$R$6)/Tabelle3!$S$6, 0)))</f>
        <v/>
      </c>
      <c r="X7" t="str">
        <f>IF(ISBLANK(K7), "",
IF(E7="m", ROUNDDOWN((($K$2/K7)- Tabelle3!$R$7)/Tabelle3!$S$7, 0),
    IF(E7="w", ROUNDDOWN((($K$2/K7)- Tabelle3!$M$7)/Tabelle3!$N$7, 0), "")))</f>
        <v/>
      </c>
      <c r="Y7" t="str">
        <f>IF(ISBLANK(L7), "",
IF(E7="m", ROUNDDOWN((($L$2/L7)- Tabelle3!$R$8)/Tabelle3!$S$8, 0),
    IF(E7="w", ROUNDDOWN((($L$2/L7)- Tabelle3!$M$8)/Tabelle3!$N$8, 0), "")))</f>
        <v/>
      </c>
      <c r="Z7" t="str">
        <f>IF(ISBLANK(M7),
    "",
    IF(E7="m",
        ROUNDDOWN((SQRT(M7) - Tabelle3!$R$9) / Tabelle3!$S$9, 0),
        IF(E7="w",
            ROUNDDOWN((SQRT(M7) - Tabelle3!$M$9) / Tabelle3!$N$9, 0),
            ""
        )
    )
)</f>
        <v/>
      </c>
      <c r="AA7" t="str">
        <f>IF(ISBLANK(N7), "", IF(E7="m", ROUNDDOWN((SQRT(N7) - Tabelle3!$R$10) / Tabelle3!$S$10, 0), IF(E7="w", ROUNDDOWN((SQRT(N7) - Tabelle3!$M$10) / Tabelle3!$N$10, 0), "" ) ) )</f>
        <v/>
      </c>
      <c r="AB7" t="str">
        <f>IF(ISBLANK(O7),"", IF(E7="m", ROUNDDOWN((SQRT(O7) - Tabelle3!$R$11) / Tabelle3!$S$11, 0), IF(E7="w", ROUNDDOWN((SQRT(O7) - Tabelle3!$M$11) / Tabelle3!$N$11, 0), "" ) ) )</f>
        <v/>
      </c>
      <c r="AC7" t="str">
        <f>IF(ISBLANK(P7), "", IF(E7="m", ROUNDDOWN((SQRT(P7) - Tabelle3!$R$12) / Tabelle3!$S$12, 0), IF(E7="w", ROUNDDOWN((SQRT(P7) - Tabelle3!$M$12) / Tabelle3!$N$12, 0), "" ) ) )</f>
        <v/>
      </c>
      <c r="AD7" t="str">
        <f>IF(ISBLANK(Q7), "", IF(E7="m", ROUNDDOWN((SQRT(Q7) - Tabelle3!$R$13) / Tabelle3!$S$13, 0), IF(E7="w", ROUNDDOWN((SQRT(Q7) - Tabelle3!$M$13) / Tabelle3!$N$13, 0), "" ) ) )</f>
        <v/>
      </c>
      <c r="AE7" t="str">
        <f>IF(ISBLANK(R7), "", IF(E7="m", ROUNDDOWN((SQRT(R7) - Tabelle3!$R$14) / Tabelle3!$S$14, 0), IF(E7="w", ROUNDDOWN((SQRT(R7) - Tabelle3!$M$14) / Tabelle3!$N$14, 0), "" ) ) )</f>
        <v/>
      </c>
      <c r="AF7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7" t="str">
        <f>IF(D7 &lt;&gt; "",
    IF(E7 = "m",
        IF(AF7 &gt;= VLOOKUP(D7, Tabelle3!$A$26:$D$36, 4, TRUE), "Ehrenurkunde",
        IF(AF7 &gt;= VLOOKUP(D7, Tabelle3!$A$26:$D$36, 3, TRUE), "Siegerurkunde", "Teilnehmerurkunde")),
    IF(AF7 &gt;= VLOOKUP(D7, Tabelle3!$A$15:$D$24, 4, TRUE), "Ehrenurkunde",
        IF(AF7 &gt;= VLOOKUP(D7, Tabelle3!$A$15:$D$24, 3, TRUE), "Siegerurkunde", "Teilnehmerurkunde"))
    ),
"")</f>
        <v/>
      </c>
    </row>
    <row r="8" spans="1:36">
      <c r="A8" s="31"/>
      <c r="B8" s="31"/>
      <c r="C8" s="31"/>
      <c r="D8" s="31"/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t="str">
        <f>IF(ISBLANK(F8),"",IF($B$1="Mit Hand",
    IF(E8="m", ROUNDDOWN(($F$2/(F8+0.24)-Tabelle3!$R$2)/Tabelle3!$S$2, 0),
    IF(E8="w", ROUNDDOWN(($F$2/(F8+0.24)- Tabelle3!$M$2)/Tabelle3!$N$2, 0), "")),
IF($B$1="Elektronisch",
    IF(E8="m", ROUNDDOWN((($F$2/F8)- Tabelle3!$R$2)/Tabelle3!$S$2, 0),
    IF(E8="w", ROUNDDOWN((($F$2/F8)- Tabelle3!$M$2)/Tabelle3!$N$2, 0), "")),
"")))</f>
        <v/>
      </c>
      <c r="T8" t="str">
        <f>IF(ISBLANK(G8), "",
IF($B$1="Mit Hand",
    IF(E8="m", ROUNDDOWN(($G$2/(G8+0.24)-Tabelle3!$R$3)/Tabelle3!$S$3, 0),
    IF(E8="w", ROUNDDOWN(($G$2/(G8+0.24)- Tabelle3!$M$3)/Tabelle3!$N$3, 0), "")),
IF($B$1="Elektronisch",
    IF(E8="m", ROUNDDOWN((($G$2/G8)- Tabelle3!$R$3)/Tabelle3!$S$3, 0),
    IF(E8="w", ROUNDDOWN((($G$2/G8)- Tabelle3!$M$3)/Tabelle3!$N$3, 0), "")),
"")))</f>
        <v/>
      </c>
      <c r="U8" t="str">
        <f>IF(ISBLANK(H8),"",
IF($B$1="Mit Hand",
    IF(E8="m", ROUNDDOWN(($H$2/(H8+0.24)-Tabelle3!$R$4)/Tabelle3!$S$4, 0),
    IF(E8="w", ROUNDDOWN(($H$2/(H8+0.24)- Tabelle3!$M$4)/Tabelle3!$N$4, 0), "")),
IF($B$1="Elektronisch",
    IF(E8="m", ROUNDDOWN((($H$2/H8)- Tabelle3!$R$4)/Tabelle3!$S$4, 0),
    IF(E8="w", ROUNDDOWN((($H$2/H8)- Tabelle3!$M$4)/Tabelle3!$N$4, 0), "")),
"")))</f>
        <v/>
      </c>
      <c r="V8" t="str">
        <f>IF(ISBLANK(I8), "",
IF(E8="m", ROUNDDOWN((($I$2/I8)- Tabelle3!$R$5)/Tabelle3!$S$5, 0),
    IF(E8="w", ROUNDDOWN((($I$2/I8)- Tabelle3!$M$5)/Tabelle3!$N$5, 0), "")))</f>
        <v/>
      </c>
      <c r="W8" t="str">
        <f>IF(ISBLANK(J8),"",
IF(E8="m", ROUNDDOWN((($J$2/J8)- Tabelle3!$R$6)/Tabelle3!$S$6, 0)))</f>
        <v/>
      </c>
      <c r="X8" t="str">
        <f>IF(ISBLANK(K8), "",
IF(E8="m", ROUNDDOWN((($K$2/K8)- Tabelle3!$R$7)/Tabelle3!$S$7, 0),
    IF(E8="w", ROUNDDOWN((($K$2/K8)- Tabelle3!$M$7)/Tabelle3!$N$7, 0), "")))</f>
        <v/>
      </c>
      <c r="Y8" t="str">
        <f>IF(ISBLANK(L8), "",
IF(E8="m", ROUNDDOWN((($L$2/L8)- Tabelle3!$R$8)/Tabelle3!$S$8, 0),
    IF(E8="w", ROUNDDOWN((($L$2/L8)- Tabelle3!$M$8)/Tabelle3!$N$8, 0), "")))</f>
        <v/>
      </c>
      <c r="Z8" t="str">
        <f>IF(ISBLANK(M8),
    "",
    IF(E8="m",
        ROUNDDOWN((SQRT(M8) - Tabelle3!$R$9) / Tabelle3!$S$9, 0),
        IF(E8="w",
            ROUNDDOWN((SQRT(M8) - Tabelle3!$M$9) / Tabelle3!$N$9, 0),
            ""
        )
    )
)</f>
        <v/>
      </c>
      <c r="AA8" t="str">
        <f>IF(ISBLANK(N8), "", IF(E8="m", ROUNDDOWN((SQRT(N8) - Tabelle3!$R$10) / Tabelle3!$S$10, 0), IF(E8="w", ROUNDDOWN((SQRT(N8) - Tabelle3!$M$10) / Tabelle3!$N$10, 0), "" ) ) )</f>
        <v/>
      </c>
      <c r="AB8" t="str">
        <f>IF(ISBLANK(O8),"", IF(E8="m", ROUNDDOWN((SQRT(O8) - Tabelle3!$R$11) / Tabelle3!$S$11, 0), IF(E8="w", ROUNDDOWN((SQRT(O8) - Tabelle3!$M$11) / Tabelle3!$N$11, 0), "" ) ) )</f>
        <v/>
      </c>
      <c r="AC8" t="str">
        <f>IF(ISBLANK(P8), "", IF(E8="m", ROUNDDOWN((SQRT(P8) - Tabelle3!$R$12) / Tabelle3!$S$12, 0), IF(E8="w", ROUNDDOWN((SQRT(P8) - Tabelle3!$M$12) / Tabelle3!$N$12, 0), "" ) ) )</f>
        <v/>
      </c>
      <c r="AD8" t="str">
        <f>IF(ISBLANK(Q8), "", IF(E8="m", ROUNDDOWN((SQRT(Q8) - Tabelle3!$R$13) / Tabelle3!$S$13, 0), IF(E8="w", ROUNDDOWN((SQRT(Q8) - Tabelle3!$M$13) / Tabelle3!$N$13, 0), "" ) ) )</f>
        <v/>
      </c>
      <c r="AE8" t="str">
        <f>IF(ISBLANK(R8), "", IF(E8="m", ROUNDDOWN((SQRT(R8) - Tabelle3!$R$14) / Tabelle3!$S$14, 0), IF(E8="w", ROUNDDOWN((SQRT(R8) - Tabelle3!$M$14) / Tabelle3!$N$14, 0), "" ) ) )</f>
        <v/>
      </c>
      <c r="AF8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8" t="str">
        <f>IF(D8 &lt;&gt; "",
    IF(E8 = "m",
        IF(AF8 &gt;= VLOOKUP(D8, Tabelle3!$A$26:$D$36, 4, TRUE), "Ehrenurkunde",
        IF(AF8 &gt;= VLOOKUP(D8, Tabelle3!$A$26:$D$36, 3, TRUE), "Siegerurkunde", "Teilnehmerurkunde")),
    IF(AF8 &gt;= VLOOKUP(D8, Tabelle3!$A$15:$D$24, 4, TRUE), "Ehrenurkunde",
        IF(AF8 &gt;= VLOOKUP(D8, Tabelle3!$A$15:$D$24, 3, TRUE), "Siegerurkunde", "Teilnehmerurkunde"))
    ),
"")</f>
        <v/>
      </c>
    </row>
    <row r="9" spans="1:36">
      <c r="A9" s="31"/>
      <c r="B9" s="31"/>
      <c r="C9" s="31"/>
      <c r="D9" s="31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t="str">
        <f>IF(ISBLANK(F9),"",IF($B$1="Mit Hand",
    IF(E9="m", ROUNDDOWN(($F$2/(F9+0.24)-Tabelle3!$R$2)/Tabelle3!$S$2, 0),
    IF(E9="w", ROUNDDOWN(($F$2/(F9+0.24)- Tabelle3!$M$2)/Tabelle3!$N$2, 0), "")),
IF($B$1="Elektronisch",
    IF(E9="m", ROUNDDOWN((($F$2/F9)- Tabelle3!$R$2)/Tabelle3!$S$2, 0),
    IF(E9="w", ROUNDDOWN((($F$2/F9)- Tabelle3!$M$2)/Tabelle3!$N$2, 0), "")),
"")))</f>
        <v/>
      </c>
      <c r="T9" t="str">
        <f>IF(ISBLANK(G9), "",
IF($B$1="Mit Hand",
    IF(E9="m", ROUNDDOWN(($G$2/(G9+0.24)-Tabelle3!$R$3)/Tabelle3!$S$3, 0),
    IF(E9="w", ROUNDDOWN(($G$2/(G9+0.24)- Tabelle3!$M$3)/Tabelle3!$N$3, 0), "")),
IF($B$1="Elektronisch",
    IF(E9="m", ROUNDDOWN((($G$2/G9)- Tabelle3!$R$3)/Tabelle3!$S$3, 0),
    IF(E9="w", ROUNDDOWN((($G$2/G9)- Tabelle3!$M$3)/Tabelle3!$N$3, 0), "")),
"")))</f>
        <v/>
      </c>
      <c r="U9" t="str">
        <f>IF(ISBLANK(H9),"",
IF($B$1="Mit Hand",
    IF(E9="m", ROUNDDOWN(($H$2/(H9+0.24)-Tabelle3!$R$4)/Tabelle3!$S$4, 0),
    IF(E9="w", ROUNDDOWN(($H$2/(H9+0.24)- Tabelle3!$M$4)/Tabelle3!$N$4, 0), "")),
IF($B$1="Elektronisch",
    IF(E9="m", ROUNDDOWN((($H$2/H9)- Tabelle3!$R$4)/Tabelle3!$S$4, 0),
    IF(E9="w", ROUNDDOWN((($H$2/H9)- Tabelle3!$M$4)/Tabelle3!$N$4, 0), "")),
"")))</f>
        <v/>
      </c>
      <c r="V9" t="str">
        <f>IF(ISBLANK(I9), "",
IF(E9="m", ROUNDDOWN((($I$2/I9)- Tabelle3!$R$5)/Tabelle3!$S$5, 0),
    IF(E9="w", ROUNDDOWN((($I$2/I9)- Tabelle3!$M$5)/Tabelle3!$N$5, 0), "")))</f>
        <v/>
      </c>
      <c r="W9" t="str">
        <f>IF(ISBLANK(J9),"",
IF(E9="m", ROUNDDOWN((($J$2/J9)- Tabelle3!$R$6)/Tabelle3!$S$6, 0)))</f>
        <v/>
      </c>
      <c r="X9" t="str">
        <f>IF(ISBLANK(K9), "",
IF(E9="m", ROUNDDOWN((($K$2/K9)- Tabelle3!$R$7)/Tabelle3!$S$7, 0),
    IF(E9="w", ROUNDDOWN((($K$2/K9)- Tabelle3!$M$7)/Tabelle3!$N$7, 0), "")))</f>
        <v/>
      </c>
      <c r="Y9" t="str">
        <f>IF(ISBLANK(L9), "",
IF(E9="m", ROUNDDOWN((($L$2/L9)- Tabelle3!$R$8)/Tabelle3!$S$8, 0),
    IF(E9="w", ROUNDDOWN((($L$2/L9)- Tabelle3!$M$8)/Tabelle3!$N$8, 0), "")))</f>
        <v/>
      </c>
      <c r="Z9" t="str">
        <f>IF(ISBLANK(M9),
    "",
    IF(E9="m",
        ROUNDDOWN((SQRT(M9) - Tabelle3!$R$9) / Tabelle3!$S$9, 0),
        IF(E9="w",
            ROUNDDOWN((SQRT(M9) - Tabelle3!$M$9) / Tabelle3!$N$9, 0),
            ""
        )
    )
)</f>
        <v/>
      </c>
      <c r="AA9" t="str">
        <f>IF(ISBLANK(N9), "", IF(E9="m", ROUNDDOWN((SQRT(N9) - Tabelle3!$R$10) / Tabelle3!$S$10, 0), IF(E9="w", ROUNDDOWN((SQRT(N9) - Tabelle3!$M$10) / Tabelle3!$N$10, 0), "" ) ) )</f>
        <v/>
      </c>
      <c r="AB9" t="str">
        <f>IF(ISBLANK(O9),"", IF(E9="m", ROUNDDOWN((SQRT(O9) - Tabelle3!$R$11) / Tabelle3!$S$11, 0), IF(E9="w", ROUNDDOWN((SQRT(O9) - Tabelle3!$M$11) / Tabelle3!$N$11, 0), "" ) ) )</f>
        <v/>
      </c>
      <c r="AC9" t="str">
        <f>IF(ISBLANK(P9), "", IF(E9="m", ROUNDDOWN((SQRT(P9) - Tabelle3!$R$12) / Tabelle3!$S$12, 0), IF(E9="w", ROUNDDOWN((SQRT(P9) - Tabelle3!$M$12) / Tabelle3!$N$12, 0), "" ) ) )</f>
        <v/>
      </c>
      <c r="AD9" t="str">
        <f>IF(ISBLANK(Q9), "", IF(E9="m", ROUNDDOWN((SQRT(Q9) - Tabelle3!$R$13) / Tabelle3!$S$13, 0), IF(E9="w", ROUNDDOWN((SQRT(Q9) - Tabelle3!$M$13) / Tabelle3!$N$13, 0), "" ) ) )</f>
        <v/>
      </c>
      <c r="AE9" t="str">
        <f>IF(ISBLANK(R9), "", IF(E9="m", ROUNDDOWN((SQRT(R9) - Tabelle3!$R$14) / Tabelle3!$S$14, 0), IF(E9="w", ROUNDDOWN((SQRT(R9) - Tabelle3!$M$14) / Tabelle3!$N$14, 0), "" ) ) )</f>
        <v/>
      </c>
      <c r="AF9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9" t="str">
        <f>IF(D9 &lt;&gt; "",
    IF(E9 = "m",
        IF(AF9 &gt;= VLOOKUP(D9, Tabelle3!$A$26:$D$36, 4, TRUE), "Ehrenurkunde",
        IF(AF9 &gt;= VLOOKUP(D9, Tabelle3!$A$26:$D$36, 3, TRUE), "Siegerurkunde", "Teilnehmerurkunde")),
    IF(AF9 &gt;= VLOOKUP(D9, Tabelle3!$A$15:$D$24, 4, TRUE), "Ehrenurkunde",
        IF(AF9 &gt;= VLOOKUP(D9, Tabelle3!$A$15:$D$24, 3, TRUE), "Siegerurkunde", "Teilnehmerurkunde"))
    ),
"")</f>
        <v/>
      </c>
    </row>
    <row r="10" spans="1:36">
      <c r="A10" s="31"/>
      <c r="B10" s="31"/>
      <c r="C10" s="31"/>
      <c r="D10" s="31"/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t="str">
        <f>IF(ISBLANK(F10),"",IF($B$1="Mit Hand",
    IF(E10="m", ROUNDDOWN(($F$2/(F10+0.24)-Tabelle3!$R$2)/Tabelle3!$S$2, 0),
    IF(E10="w", ROUNDDOWN(($F$2/(F10+0.24)- Tabelle3!$M$2)/Tabelle3!$N$2, 0), "")),
IF($B$1="Elektronisch",
    IF(E10="m", ROUNDDOWN((($F$2/F10)- Tabelle3!$R$2)/Tabelle3!$S$2, 0),
    IF(E10="w", ROUNDDOWN((($F$2/F10)- Tabelle3!$M$2)/Tabelle3!$N$2, 0), "")),
"")))</f>
        <v/>
      </c>
      <c r="T10" t="str">
        <f>IF(ISBLANK(G10), "",
IF($B$1="Mit Hand",
    IF(E10="m", ROUNDDOWN(($G$2/(G10+0.24)-Tabelle3!$R$3)/Tabelle3!$S$3, 0),
    IF(E10="w", ROUNDDOWN(($G$2/(G10+0.24)- Tabelle3!$M$3)/Tabelle3!$N$3, 0), "")),
IF($B$1="Elektronisch",
    IF(E10="m", ROUNDDOWN((($G$2/G10)- Tabelle3!$R$3)/Tabelle3!$S$3, 0),
    IF(E10="w", ROUNDDOWN((($G$2/G10)- Tabelle3!$M$3)/Tabelle3!$N$3, 0), "")),
"")))</f>
        <v/>
      </c>
      <c r="U10" t="str">
        <f>IF(ISBLANK(H10),"",
IF($B$1="Mit Hand",
    IF(E10="m", ROUNDDOWN(($H$2/(H10+0.24)-Tabelle3!$R$4)/Tabelle3!$S$4, 0),
    IF(E10="w", ROUNDDOWN(($H$2/(H10+0.24)- Tabelle3!$M$4)/Tabelle3!$N$4, 0), "")),
IF($B$1="Elektronisch",
    IF(E10="m", ROUNDDOWN((($H$2/H10)- Tabelle3!$R$4)/Tabelle3!$S$4, 0),
    IF(E10="w", ROUNDDOWN((($H$2/H10)- Tabelle3!$M$4)/Tabelle3!$N$4, 0), "")),
"")))</f>
        <v/>
      </c>
      <c r="V10" t="str">
        <f>IF(ISBLANK(I10), "",
IF(E10="m", ROUNDDOWN((($I$2/I10)- Tabelle3!$R$5)/Tabelle3!$S$5, 0),
    IF(E10="w", ROUNDDOWN((($I$2/I10)- Tabelle3!$M$5)/Tabelle3!$N$5, 0), "")))</f>
        <v/>
      </c>
      <c r="W10" t="str">
        <f>IF(ISBLANK(J10),"",
IF(E10="m", ROUNDDOWN((($J$2/J10)- Tabelle3!$R$6)/Tabelle3!$S$6, 0)))</f>
        <v/>
      </c>
      <c r="X10" t="str">
        <f>IF(ISBLANK(K10), "",
IF(E10="m", ROUNDDOWN((($K$2/K10)- Tabelle3!$R$7)/Tabelle3!$S$7, 0),
    IF(E10="w", ROUNDDOWN((($K$2/K10)- Tabelle3!$M$7)/Tabelle3!$N$7, 0), "")))</f>
        <v/>
      </c>
      <c r="Y10" t="str">
        <f>IF(ISBLANK(L10), "",
IF(E10="m", ROUNDDOWN((($L$2/L10)- Tabelle3!$R$8)/Tabelle3!$S$8, 0),
    IF(E10="w", ROUNDDOWN((($L$2/L10)- Tabelle3!$M$8)/Tabelle3!$N$8, 0), "")))</f>
        <v/>
      </c>
      <c r="Z10" t="str">
        <f>IF(ISBLANK(M10),
    "",
    IF(E10="m",
        ROUNDDOWN((SQRT(M10) - Tabelle3!$R$9) / Tabelle3!$S$9, 0),
        IF(E10="w",
            ROUNDDOWN((SQRT(M10) - Tabelle3!$M$9) / Tabelle3!$N$9, 0),
            ""
        )
    )
)</f>
        <v/>
      </c>
      <c r="AA10" t="str">
        <f>IF(ISBLANK(N10), "", IF(E10="m", ROUNDDOWN((SQRT(N10) - Tabelle3!$R$10) / Tabelle3!$S$10, 0), IF(E10="w", ROUNDDOWN((SQRT(N10) - Tabelle3!$M$10) / Tabelle3!$N$10, 0), "" ) ) )</f>
        <v/>
      </c>
      <c r="AB10" t="str">
        <f>IF(ISBLANK(O10),"", IF(E10="m", ROUNDDOWN((SQRT(O10) - Tabelle3!$R$11) / Tabelle3!$S$11, 0), IF(E10="w", ROUNDDOWN((SQRT(O10) - Tabelle3!$M$11) / Tabelle3!$N$11, 0), "" ) ) )</f>
        <v/>
      </c>
      <c r="AC10" t="str">
        <f>IF(ISBLANK(P10), "", IF(E10="m", ROUNDDOWN((SQRT(P10) - Tabelle3!$R$12) / Tabelle3!$S$12, 0), IF(E10="w", ROUNDDOWN((SQRT(P10) - Tabelle3!$M$12) / Tabelle3!$N$12, 0), "" ) ) )</f>
        <v/>
      </c>
      <c r="AD10" t="str">
        <f>IF(ISBLANK(Q10), "", IF(E10="m", ROUNDDOWN((SQRT(Q10) - Tabelle3!$R$13) / Tabelle3!$S$13, 0), IF(E10="w", ROUNDDOWN((SQRT(Q10) - Tabelle3!$M$13) / Tabelle3!$N$13, 0), "" ) ) )</f>
        <v/>
      </c>
      <c r="AE10" t="str">
        <f>IF(ISBLANK(R10), "", IF(E10="m", ROUNDDOWN((SQRT(R10) - Tabelle3!$R$14) / Tabelle3!$S$14, 0), IF(E10="w", ROUNDDOWN((SQRT(R10) - Tabelle3!$M$14) / Tabelle3!$N$14, 0), "" ) ) )</f>
        <v/>
      </c>
      <c r="AF1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0" t="str">
        <f>IF(D10 &lt;&gt; "",
    IF(E10 = "m",
        IF(AF10 &gt;= VLOOKUP(D10, Tabelle3!$A$26:$D$36, 4, TRUE), "Ehrenurkunde",
        IF(AF10 &gt;= VLOOKUP(D10, Tabelle3!$A$26:$D$36, 3, TRUE), "Siegerurkunde", "Teilnehmerurkunde")),
    IF(AF10 &gt;= VLOOKUP(D10, Tabelle3!$A$15:$D$24, 4, TRUE), "Ehrenurkunde",
        IF(AF10 &gt;= VLOOKUP(D10, Tabelle3!$A$15:$D$24, 3, TRUE), "Siegerurkunde", "Teilnehmerurkunde"))
    ),
"")</f>
        <v/>
      </c>
    </row>
    <row r="11" spans="1:36">
      <c r="A11" s="31"/>
      <c r="B11" s="31"/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t="str">
        <f>IF(ISBLANK(F11),"",IF($B$1="Mit Hand",
    IF(E11="m", ROUNDDOWN(($F$2/(F11+0.24)-Tabelle3!$R$2)/Tabelle3!$S$2, 0),
    IF(E11="w", ROUNDDOWN(($F$2/(F11+0.24)- Tabelle3!$M$2)/Tabelle3!$N$2, 0), "")),
IF($B$1="Elektronisch",
    IF(E11="m", ROUNDDOWN((($F$2/F11)- Tabelle3!$R$2)/Tabelle3!$S$2, 0),
    IF(E11="w", ROUNDDOWN((($F$2/F11)- Tabelle3!$M$2)/Tabelle3!$N$2, 0), "")),
"")))</f>
        <v/>
      </c>
      <c r="T11" t="str">
        <f>IF(ISBLANK(G11), "",
IF($B$1="Mit Hand",
    IF(E11="m", ROUNDDOWN(($G$2/(G11+0.24)-Tabelle3!$R$3)/Tabelle3!$S$3, 0),
    IF(E11="w", ROUNDDOWN(($G$2/(G11+0.24)- Tabelle3!$M$3)/Tabelle3!$N$3, 0), "")),
IF($B$1="Elektronisch",
    IF(E11="m", ROUNDDOWN((($G$2/G11)- Tabelle3!$R$3)/Tabelle3!$S$3, 0),
    IF(E11="w", ROUNDDOWN((($G$2/G11)- Tabelle3!$M$3)/Tabelle3!$N$3, 0), "")),
"")))</f>
        <v/>
      </c>
      <c r="U11" t="str">
        <f>IF(ISBLANK(H11),"",
IF($B$1="Mit Hand",
    IF(E11="m", ROUNDDOWN(($H$2/(H11+0.24)-Tabelle3!$R$4)/Tabelle3!$S$4, 0),
    IF(E11="w", ROUNDDOWN(($H$2/(H11+0.24)- Tabelle3!$M$4)/Tabelle3!$N$4, 0), "")),
IF($B$1="Elektronisch",
    IF(E11="m", ROUNDDOWN((($H$2/H11)- Tabelle3!$R$4)/Tabelle3!$S$4, 0),
    IF(E11="w", ROUNDDOWN((($H$2/H11)- Tabelle3!$M$4)/Tabelle3!$N$4, 0), "")),
"")))</f>
        <v/>
      </c>
      <c r="V11" t="str">
        <f>IF(ISBLANK(I11), "",
IF(E11="m", ROUNDDOWN((($I$2/I11)- Tabelle3!$R$5)/Tabelle3!$S$5, 0),
    IF(E11="w", ROUNDDOWN((($I$2/I11)- Tabelle3!$M$5)/Tabelle3!$N$5, 0), "")))</f>
        <v/>
      </c>
      <c r="W11" t="str">
        <f>IF(ISBLANK(J11),"",
IF(E11="m", ROUNDDOWN((($J$2/J11)- Tabelle3!$R$6)/Tabelle3!$S$6, 0)))</f>
        <v/>
      </c>
      <c r="X11" t="str">
        <f>IF(ISBLANK(K11), "",
IF(E11="m", ROUNDDOWN((($K$2/K11)- Tabelle3!$R$7)/Tabelle3!$S$7, 0),
    IF(E11="w", ROUNDDOWN((($K$2/K11)- Tabelle3!$M$7)/Tabelle3!$N$7, 0), "")))</f>
        <v/>
      </c>
      <c r="Y11" t="str">
        <f>IF(ISBLANK(L11), "",
IF(E11="m", ROUNDDOWN((($L$2/L11)- Tabelle3!$R$8)/Tabelle3!$S$8, 0),
    IF(E11="w", ROUNDDOWN((($L$2/L11)- Tabelle3!$M$8)/Tabelle3!$N$8, 0), "")))</f>
        <v/>
      </c>
      <c r="Z11" t="str">
        <f>IF(ISBLANK(M11),
    "",
    IF(E11="m",
        ROUNDDOWN((SQRT(M11) - Tabelle3!$R$9) / Tabelle3!$S$9, 0),
        IF(E11="w",
            ROUNDDOWN((SQRT(M11) - Tabelle3!$M$9) / Tabelle3!$N$9, 0),
            ""
        )
    )
)</f>
        <v/>
      </c>
      <c r="AA11" t="str">
        <f>IF(ISBLANK(N11), "", IF(E11="m", ROUNDDOWN((SQRT(N11) - Tabelle3!$R$10) / Tabelle3!$S$10, 0), IF(E11="w", ROUNDDOWN((SQRT(N11) - Tabelle3!$M$10) / Tabelle3!$N$10, 0), "" ) ) )</f>
        <v/>
      </c>
      <c r="AB11" t="str">
        <f>IF(ISBLANK(O11),"", IF(E11="m", ROUNDDOWN((SQRT(O11) - Tabelle3!$R$11) / Tabelle3!$S$11, 0), IF(E11="w", ROUNDDOWN((SQRT(O11) - Tabelle3!$M$11) / Tabelle3!$N$11, 0), "" ) ) )</f>
        <v/>
      </c>
      <c r="AC11" t="str">
        <f>IF(ISBLANK(P11), "", IF(E11="m", ROUNDDOWN((SQRT(P11) - Tabelle3!$R$12) / Tabelle3!$S$12, 0), IF(E11="w", ROUNDDOWN((SQRT(P11) - Tabelle3!$M$12) / Tabelle3!$N$12, 0), "" ) ) )</f>
        <v/>
      </c>
      <c r="AD11" t="str">
        <f>IF(ISBLANK(Q11), "", IF(E11="m", ROUNDDOWN((SQRT(Q11) - Tabelle3!$R$13) / Tabelle3!$S$13, 0), IF(E11="w", ROUNDDOWN((SQRT(Q11) - Tabelle3!$M$13) / Tabelle3!$N$13, 0), "" ) ) )</f>
        <v/>
      </c>
      <c r="AE11" t="str">
        <f>IF(ISBLANK(R11), "", IF(E11="m", ROUNDDOWN((SQRT(R11) - Tabelle3!$R$14) / Tabelle3!$S$14, 0), IF(E11="w", ROUNDDOWN((SQRT(R11) - Tabelle3!$M$14) / Tabelle3!$N$14, 0), "" ) ) )</f>
        <v/>
      </c>
      <c r="AF11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1" t="str">
        <f>IF(D11 &lt;&gt; "",
    IF(E11 = "m",
        IF(AF11 &gt;= VLOOKUP(D11, Tabelle3!$A$26:$D$36, 4, TRUE), "Ehrenurkunde",
        IF(AF11 &gt;= VLOOKUP(D11, Tabelle3!$A$26:$D$36, 3, TRUE), "Siegerurkunde", "Teilnehmerurkunde")),
    IF(AF11 &gt;= VLOOKUP(D11, Tabelle3!$A$15:$D$24, 4, TRUE), "Ehrenurkunde",
        IF(AF11 &gt;= VLOOKUP(D11, Tabelle3!$A$15:$D$24, 3, TRUE), "Siegerurkunde", "Teilnehmerurkunde"))
    ),
"")</f>
        <v/>
      </c>
    </row>
    <row r="12" spans="1:36">
      <c r="A12" s="31"/>
      <c r="B12" s="31"/>
      <c r="C12" s="31"/>
      <c r="D12" s="31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t="str">
        <f>IF(ISBLANK(F12),"",IF($B$1="Mit Hand",
    IF(E12="m", ROUNDDOWN(($F$2/(F12+0.24)-Tabelle3!$R$2)/Tabelle3!$S$2, 0),
    IF(E12="w", ROUNDDOWN(($F$2/(F12+0.24)- Tabelle3!$M$2)/Tabelle3!$N$2, 0), "")),
IF($B$1="Elektronisch",
    IF(E12="m", ROUNDDOWN((($F$2/F12)- Tabelle3!$R$2)/Tabelle3!$S$2, 0),
    IF(E12="w", ROUNDDOWN((($F$2/F12)- Tabelle3!$M$2)/Tabelle3!$N$2, 0), "")),
"")))</f>
        <v/>
      </c>
      <c r="T12" t="str">
        <f>IF(ISBLANK(G12), "",
IF($B$1="Mit Hand",
    IF(E12="m", ROUNDDOWN(($G$2/(G12+0.24)-Tabelle3!$R$3)/Tabelle3!$S$3, 0),
    IF(E12="w", ROUNDDOWN(($G$2/(G12+0.24)- Tabelle3!$M$3)/Tabelle3!$N$3, 0), "")),
IF($B$1="Elektronisch",
    IF(E12="m", ROUNDDOWN((($G$2/G12)- Tabelle3!$R$3)/Tabelle3!$S$3, 0),
    IF(E12="w", ROUNDDOWN((($G$2/G12)- Tabelle3!$M$3)/Tabelle3!$N$3, 0), "")),
"")))</f>
        <v/>
      </c>
      <c r="U12" t="str">
        <f>IF(ISBLANK(H12),"",
IF($B$1="Mit Hand",
    IF(E12="m", ROUNDDOWN(($H$2/(H12+0.24)-Tabelle3!$R$4)/Tabelle3!$S$4, 0),
    IF(E12="w", ROUNDDOWN(($H$2/(H12+0.24)- Tabelle3!$M$4)/Tabelle3!$N$4, 0), "")),
IF($B$1="Elektronisch",
    IF(E12="m", ROUNDDOWN((($H$2/H12)- Tabelle3!$R$4)/Tabelle3!$S$4, 0),
    IF(E12="w", ROUNDDOWN((($H$2/H12)- Tabelle3!$M$4)/Tabelle3!$N$4, 0), "")),
"")))</f>
        <v/>
      </c>
      <c r="V12" t="str">
        <f>IF(ISBLANK(I12), "",
IF(E12="m", ROUNDDOWN((($I$2/I12)- Tabelle3!$R$5)/Tabelle3!$S$5, 0),
    IF(E12="w", ROUNDDOWN((($I$2/I12)- Tabelle3!$M$5)/Tabelle3!$N$5, 0), "")))</f>
        <v/>
      </c>
      <c r="W12" t="str">
        <f>IF(ISBLANK(J12),"",
IF(E12="m", ROUNDDOWN((($J$2/J12)- Tabelle3!$R$6)/Tabelle3!$S$6, 0)))</f>
        <v/>
      </c>
      <c r="X12" t="str">
        <f>IF(ISBLANK(K12), "",
IF(E12="m", ROUNDDOWN((($K$2/K12)- Tabelle3!$R$7)/Tabelle3!$S$7, 0),
    IF(E12="w", ROUNDDOWN((($K$2/K12)- Tabelle3!$M$7)/Tabelle3!$N$7, 0), "")))</f>
        <v/>
      </c>
      <c r="Y12" t="str">
        <f>IF(ISBLANK(L12), "",
IF(E12="m", ROUNDDOWN((($L$2/L12)- Tabelle3!$R$8)/Tabelle3!$S$8, 0),
    IF(E12="w", ROUNDDOWN((($L$2/L12)- Tabelle3!$M$8)/Tabelle3!$N$8, 0), "")))</f>
        <v/>
      </c>
      <c r="Z12" t="str">
        <f>IF(ISBLANK(M12),
    "",
    IF(E12="m",
        ROUNDDOWN((SQRT(M12) - Tabelle3!$R$9) / Tabelle3!$S$9, 0),
        IF(E12="w",
            ROUNDDOWN((SQRT(M12) - Tabelle3!$M$9) / Tabelle3!$N$9, 0),
            ""
        )
    )
)</f>
        <v/>
      </c>
      <c r="AA12" t="str">
        <f>IF(ISBLANK(N12), "", IF(E12="m", ROUNDDOWN((SQRT(N12) - Tabelle3!$R$10) / Tabelle3!$S$10, 0), IF(E12="w", ROUNDDOWN((SQRT(N12) - Tabelle3!$M$10) / Tabelle3!$N$10, 0), "" ) ) )</f>
        <v/>
      </c>
      <c r="AB12" t="str">
        <f>IF(ISBLANK(O12),"", IF(E12="m", ROUNDDOWN((SQRT(O12) - Tabelle3!$R$11) / Tabelle3!$S$11, 0), IF(E12="w", ROUNDDOWN((SQRT(O12) - Tabelle3!$M$11) / Tabelle3!$N$11, 0), "" ) ) )</f>
        <v/>
      </c>
      <c r="AC12" t="str">
        <f>IF(ISBLANK(P12), "", IF(E12="m", ROUNDDOWN((SQRT(P12) - Tabelle3!$R$12) / Tabelle3!$S$12, 0), IF(E12="w", ROUNDDOWN((SQRT(P12) - Tabelle3!$M$12) / Tabelle3!$N$12, 0), "" ) ) )</f>
        <v/>
      </c>
      <c r="AD12" t="str">
        <f>IF(ISBLANK(Q12), "", IF(E12="m", ROUNDDOWN((SQRT(Q12) - Tabelle3!$R$13) / Tabelle3!$S$13, 0), IF(E12="w", ROUNDDOWN((SQRT(Q12) - Tabelle3!$M$13) / Tabelle3!$N$13, 0), "" ) ) )</f>
        <v/>
      </c>
      <c r="AE12" t="str">
        <f>IF(ISBLANK(R12), "", IF(E12="m", ROUNDDOWN((SQRT(R12) - Tabelle3!$R$14) / Tabelle3!$S$14, 0), IF(E12="w", ROUNDDOWN((SQRT(R12) - Tabelle3!$M$14) / Tabelle3!$N$14, 0), "" ) ) )</f>
        <v/>
      </c>
      <c r="AF12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2" t="str">
        <f>IF(D12 &lt;&gt; "",
    IF(E12 = "m",
        IF(AF12 &gt;= VLOOKUP(D12, Tabelle3!$A$26:$D$36, 4, TRUE), "Ehrenurkunde",
        IF(AF12 &gt;= VLOOKUP(D12, Tabelle3!$A$26:$D$36, 3, TRUE), "Siegerurkunde", "Teilnehmerurkunde")),
    IF(AF12 &gt;= VLOOKUP(D12, Tabelle3!$A$15:$D$24, 4, TRUE), "Ehrenurkunde",
        IF(AF12 &gt;= VLOOKUP(D12, Tabelle3!$A$15:$D$24, 3, TRUE), "Siegerurkunde", "Teilnehmerurkunde"))
    ),
"")</f>
        <v/>
      </c>
    </row>
    <row r="13" spans="1:36">
      <c r="A13" s="31"/>
      <c r="B13" s="31"/>
      <c r="C13" s="31"/>
      <c r="D13" s="31"/>
      <c r="E13" s="31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t="str">
        <f>IF(ISBLANK(F13),"",IF($B$1="Mit Hand",
    IF(E13="m", ROUNDDOWN(($F$2/(F13+0.24)-Tabelle3!$R$2)/Tabelle3!$S$2, 0),
    IF(E13="w", ROUNDDOWN(($F$2/(F13+0.24)- Tabelle3!$M$2)/Tabelle3!$N$2, 0), "")),
IF($B$1="Elektronisch",
    IF(E13="m", ROUNDDOWN((($F$2/F13)- Tabelle3!$R$2)/Tabelle3!$S$2, 0),
    IF(E13="w", ROUNDDOWN((($F$2/F13)- Tabelle3!$M$2)/Tabelle3!$N$2, 0), "")),
"")))</f>
        <v/>
      </c>
      <c r="T13" t="str">
        <f>IF(ISBLANK(G13), "",
IF($B$1="Mit Hand",
    IF(E13="m", ROUNDDOWN(($G$2/(G13+0.24)-Tabelle3!$R$3)/Tabelle3!$S$3, 0),
    IF(E13="w", ROUNDDOWN(($G$2/(G13+0.24)- Tabelle3!$M$3)/Tabelle3!$N$3, 0), "")),
IF($B$1="Elektronisch",
    IF(E13="m", ROUNDDOWN((($G$2/G13)- Tabelle3!$R$3)/Tabelle3!$S$3, 0),
    IF(E13="w", ROUNDDOWN((($G$2/G13)- Tabelle3!$M$3)/Tabelle3!$N$3, 0), "")),
"")))</f>
        <v/>
      </c>
      <c r="U13" t="str">
        <f>IF(ISBLANK(H13),"",
IF($B$1="Mit Hand",
    IF(E13="m", ROUNDDOWN(($H$2/(H13+0.24)-Tabelle3!$R$4)/Tabelle3!$S$4, 0),
    IF(E13="w", ROUNDDOWN(($H$2/(H13+0.24)- Tabelle3!$M$4)/Tabelle3!$N$4, 0), "")),
IF($B$1="Elektronisch",
    IF(E13="m", ROUNDDOWN((($H$2/H13)- Tabelle3!$R$4)/Tabelle3!$S$4, 0),
    IF(E13="w", ROUNDDOWN((($H$2/H13)- Tabelle3!$M$4)/Tabelle3!$N$4, 0), "")),
"")))</f>
        <v/>
      </c>
      <c r="V13" t="str">
        <f>IF(ISBLANK(I13), "",
IF(E13="m", ROUNDDOWN((($I$2/I13)- Tabelle3!$R$5)/Tabelle3!$S$5, 0),
    IF(E13="w", ROUNDDOWN((($I$2/I13)- Tabelle3!$M$5)/Tabelle3!$N$5, 0), "")))</f>
        <v/>
      </c>
      <c r="W13" t="str">
        <f>IF(ISBLANK(J13),"",
IF(E13="m", ROUNDDOWN((($J$2/J13)- Tabelle3!$R$6)/Tabelle3!$S$6, 0)))</f>
        <v/>
      </c>
      <c r="X13" t="str">
        <f>IF(ISBLANK(K13), "",
IF(E13="m", ROUNDDOWN((($K$2/K13)- Tabelle3!$R$7)/Tabelle3!$S$7, 0),
    IF(E13="w", ROUNDDOWN((($K$2/K13)- Tabelle3!$M$7)/Tabelle3!$N$7, 0), "")))</f>
        <v/>
      </c>
      <c r="Y13" t="str">
        <f>IF(ISBLANK(L13), "",
IF(E13="m", ROUNDDOWN((($L$2/L13)- Tabelle3!$R$8)/Tabelle3!$S$8, 0),
    IF(E13="w", ROUNDDOWN((($L$2/L13)- Tabelle3!$M$8)/Tabelle3!$N$8, 0), "")))</f>
        <v/>
      </c>
      <c r="Z13" t="str">
        <f>IF(ISBLANK(M13),
    "",
    IF(E13="m",
        ROUNDDOWN((SQRT(M13) - Tabelle3!$R$9) / Tabelle3!$S$9, 0),
        IF(E13="w",
            ROUNDDOWN((SQRT(M13) - Tabelle3!$M$9) / Tabelle3!$N$9, 0),
            ""
        )
    )
)</f>
        <v/>
      </c>
      <c r="AA13" t="str">
        <f>IF(ISBLANK(N13), "", IF(E13="m", ROUNDDOWN((SQRT(N13) - Tabelle3!$R$10) / Tabelle3!$S$10, 0), IF(E13="w", ROUNDDOWN((SQRT(N13) - Tabelle3!$M$10) / Tabelle3!$N$10, 0), "" ) ) )</f>
        <v/>
      </c>
      <c r="AB13" t="str">
        <f>IF(ISBLANK(O13),"", IF(E13="m", ROUNDDOWN((SQRT(O13) - Tabelle3!$R$11) / Tabelle3!$S$11, 0), IF(E13="w", ROUNDDOWN((SQRT(O13) - Tabelle3!$M$11) / Tabelle3!$N$11, 0), "" ) ) )</f>
        <v/>
      </c>
      <c r="AC13" t="str">
        <f>IF(ISBLANK(P13), "", IF(E13="m", ROUNDDOWN((SQRT(P13) - Tabelle3!$R$12) / Tabelle3!$S$12, 0), IF(E13="w", ROUNDDOWN((SQRT(P13) - Tabelle3!$M$12) / Tabelle3!$N$12, 0), "" ) ) )</f>
        <v/>
      </c>
      <c r="AD13" t="str">
        <f>IF(ISBLANK(Q13), "", IF(E13="m", ROUNDDOWN((SQRT(Q13) - Tabelle3!$R$13) / Tabelle3!$S$13, 0), IF(E13="w", ROUNDDOWN((SQRT(Q13) - Tabelle3!$M$13) / Tabelle3!$N$13, 0), "" ) ) )</f>
        <v/>
      </c>
      <c r="AE13" t="str">
        <f>IF(ISBLANK(R13), "", IF(E13="m", ROUNDDOWN((SQRT(R13) - Tabelle3!$R$14) / Tabelle3!$S$14, 0), IF(E13="w", ROUNDDOWN((SQRT(R13) - Tabelle3!$M$14) / Tabelle3!$N$14, 0), "" ) ) )</f>
        <v/>
      </c>
      <c r="AF13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3" t="str">
        <f>IF(D13 &lt;&gt; "",
    IF(E13 = "m",
        IF(AF13 &gt;= VLOOKUP(D13, Tabelle3!$A$26:$D$36, 4, TRUE), "Ehrenurkunde",
        IF(AF13 &gt;= VLOOKUP(D13, Tabelle3!$A$26:$D$36, 3, TRUE), "Siegerurkunde", "Teilnehmerurkunde")),
    IF(AF13 &gt;= VLOOKUP(D13, Tabelle3!$A$15:$D$24, 4, TRUE), "Ehrenurkunde",
        IF(AF13 &gt;= VLOOKUP(D13, Tabelle3!$A$15:$D$24, 3, TRUE), "Siegerurkunde", "Teilnehmerurkunde"))
    ),
"")</f>
        <v/>
      </c>
    </row>
    <row r="14" spans="1:36">
      <c r="A14" s="31"/>
      <c r="B14" s="31"/>
      <c r="C14" s="31"/>
      <c r="D14" s="31"/>
      <c r="E14" s="31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t="str">
        <f>IF(ISBLANK(F14),"",IF($B$1="Mit Hand",
    IF(E14="m", ROUNDDOWN(($F$2/(F14+0.24)-Tabelle3!$R$2)/Tabelle3!$S$2, 0),
    IF(E14="w", ROUNDDOWN(($F$2/(F14+0.24)- Tabelle3!$M$2)/Tabelle3!$N$2, 0), "")),
IF($B$1="Elektronisch",
    IF(E14="m", ROUNDDOWN((($F$2/F14)- Tabelle3!$R$2)/Tabelle3!$S$2, 0),
    IF(E14="w", ROUNDDOWN((($F$2/F14)- Tabelle3!$M$2)/Tabelle3!$N$2, 0), "")),
"")))</f>
        <v/>
      </c>
      <c r="T14" t="str">
        <f>IF(ISBLANK(G14), "",
IF($B$1="Mit Hand",
    IF(E14="m", ROUNDDOWN(($G$2/(G14+0.24)-Tabelle3!$R$3)/Tabelle3!$S$3, 0),
    IF(E14="w", ROUNDDOWN(($G$2/(G14+0.24)- Tabelle3!$M$3)/Tabelle3!$N$3, 0), "")),
IF($B$1="Elektronisch",
    IF(E14="m", ROUNDDOWN((($G$2/G14)- Tabelle3!$R$3)/Tabelle3!$S$3, 0),
    IF(E14="w", ROUNDDOWN((($G$2/G14)- Tabelle3!$M$3)/Tabelle3!$N$3, 0), "")),
"")))</f>
        <v/>
      </c>
      <c r="U14" t="str">
        <f>IF(ISBLANK(H14),"",
IF($B$1="Mit Hand",
    IF(E14="m", ROUNDDOWN(($H$2/(H14+0.24)-Tabelle3!$R$4)/Tabelle3!$S$4, 0),
    IF(E14="w", ROUNDDOWN(($H$2/(H14+0.24)- Tabelle3!$M$4)/Tabelle3!$N$4, 0), "")),
IF($B$1="Elektronisch",
    IF(E14="m", ROUNDDOWN((($H$2/H14)- Tabelle3!$R$4)/Tabelle3!$S$4, 0),
    IF(E14="w", ROUNDDOWN((($H$2/H14)- Tabelle3!$M$4)/Tabelle3!$N$4, 0), "")),
"")))</f>
        <v/>
      </c>
      <c r="V14" t="str">
        <f>IF(ISBLANK(I14), "",
IF(E14="m", ROUNDDOWN((($I$2/I14)- Tabelle3!$R$5)/Tabelle3!$S$5, 0),
    IF(E14="w", ROUNDDOWN((($I$2/I14)- Tabelle3!$M$5)/Tabelle3!$N$5, 0), "")))</f>
        <v/>
      </c>
      <c r="W14" t="str">
        <f>IF(ISBLANK(J14),"",
IF(E14="m", ROUNDDOWN((($J$2/J14)- Tabelle3!$R$6)/Tabelle3!$S$6, 0)))</f>
        <v/>
      </c>
      <c r="X14" t="str">
        <f>IF(ISBLANK(K14), "",
IF(E14="m", ROUNDDOWN((($K$2/K14)- Tabelle3!$R$7)/Tabelle3!$S$7, 0),
    IF(E14="w", ROUNDDOWN((($K$2/K14)- Tabelle3!$M$7)/Tabelle3!$N$7, 0), "")))</f>
        <v/>
      </c>
      <c r="Y14" t="str">
        <f>IF(ISBLANK(L14), "",
IF(E14="m", ROUNDDOWN((($L$2/L14)- Tabelle3!$R$8)/Tabelle3!$S$8, 0),
    IF(E14="w", ROUNDDOWN((($L$2/L14)- Tabelle3!$M$8)/Tabelle3!$N$8, 0), "")))</f>
        <v/>
      </c>
      <c r="Z14" t="str">
        <f>IF(ISBLANK(M14),
    "",
    IF(E14="m",
        ROUNDDOWN((SQRT(M14) - Tabelle3!$R$9) / Tabelle3!$S$9, 0),
        IF(E14="w",
            ROUNDDOWN((SQRT(M14) - Tabelle3!$M$9) / Tabelle3!$N$9, 0),
            ""
        )
    )
)</f>
        <v/>
      </c>
      <c r="AA14" t="str">
        <f>IF(ISBLANK(N14), "", IF(E14="m", ROUNDDOWN((SQRT(N14) - Tabelle3!$R$10) / Tabelle3!$S$10, 0), IF(E14="w", ROUNDDOWN((SQRT(N14) - Tabelle3!$M$10) / Tabelle3!$N$10, 0), "" ) ) )</f>
        <v/>
      </c>
      <c r="AB14" t="str">
        <f>IF(ISBLANK(O14),"", IF(E14="m", ROUNDDOWN((SQRT(O14) - Tabelle3!$R$11) / Tabelle3!$S$11, 0), IF(E14="w", ROUNDDOWN((SQRT(O14) - Tabelle3!$M$11) / Tabelle3!$N$11, 0), "" ) ) )</f>
        <v/>
      </c>
      <c r="AC14" t="str">
        <f>IF(ISBLANK(P14), "", IF(E14="m", ROUNDDOWN((SQRT(P14) - Tabelle3!$R$12) / Tabelle3!$S$12, 0), IF(E14="w", ROUNDDOWN((SQRT(P14) - Tabelle3!$M$12) / Tabelle3!$N$12, 0), "" ) ) )</f>
        <v/>
      </c>
      <c r="AD14" t="str">
        <f>IF(ISBLANK(Q14), "", IF(E14="m", ROUNDDOWN((SQRT(Q14) - Tabelle3!$R$13) / Tabelle3!$S$13, 0), IF(E14="w", ROUNDDOWN((SQRT(Q14) - Tabelle3!$M$13) / Tabelle3!$N$13, 0), "" ) ) )</f>
        <v/>
      </c>
      <c r="AE14" t="str">
        <f>IF(ISBLANK(R14), "", IF(E14="m", ROUNDDOWN((SQRT(R14) - Tabelle3!$R$14) / Tabelle3!$S$14, 0), IF(E14="w", ROUNDDOWN((SQRT(R14) - Tabelle3!$M$14) / Tabelle3!$N$14, 0), "" ) ) )</f>
        <v/>
      </c>
      <c r="AF14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4" t="str">
        <f>IF(D14 &lt;&gt; "",
    IF(E14 = "m",
        IF(AF14 &gt;= VLOOKUP(D14, Tabelle3!$A$26:$D$36, 4, TRUE), "Ehrenurkunde",
        IF(AF14 &gt;= VLOOKUP(D14, Tabelle3!$A$26:$D$36, 3, TRUE), "Siegerurkunde", "Teilnehmerurkunde")),
    IF(AF14 &gt;= VLOOKUP(D14, Tabelle3!$A$15:$D$24, 4, TRUE), "Ehrenurkunde",
        IF(AF14 &gt;= VLOOKUP(D14, Tabelle3!$A$15:$D$24, 3, TRUE), "Siegerurkunde", "Teilnehmerurkunde"))
    ),
"")</f>
        <v/>
      </c>
    </row>
    <row r="15" spans="1:36">
      <c r="A15" s="31"/>
      <c r="B15" s="31"/>
      <c r="C15" s="31"/>
      <c r="D15" s="31"/>
      <c r="E15" s="3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t="str">
        <f>IF(ISBLANK(F15),"",IF($B$1="Mit Hand",
    IF(E15="m", ROUNDDOWN(($F$2/(F15+0.24)-Tabelle3!$R$2)/Tabelle3!$S$2, 0),
    IF(E15="w", ROUNDDOWN(($F$2/(F15+0.24)- Tabelle3!$M$2)/Tabelle3!$N$2, 0), "")),
IF($B$1="Elektronisch",
    IF(E15="m", ROUNDDOWN((($F$2/F15)- Tabelle3!$R$2)/Tabelle3!$S$2, 0),
    IF(E15="w", ROUNDDOWN((($F$2/F15)- Tabelle3!$M$2)/Tabelle3!$N$2, 0), "")),
"")))</f>
        <v/>
      </c>
      <c r="T15" t="str">
        <f>IF(ISBLANK(G15), "",
IF($B$1="Mit Hand",
    IF(E15="m", ROUNDDOWN(($G$2/(G15+0.24)-Tabelle3!$R$3)/Tabelle3!$S$3, 0),
    IF(E15="w", ROUNDDOWN(($G$2/(G15+0.24)- Tabelle3!$M$3)/Tabelle3!$N$3, 0), "")),
IF($B$1="Elektronisch",
    IF(E15="m", ROUNDDOWN((($G$2/G15)- Tabelle3!$R$3)/Tabelle3!$S$3, 0),
    IF(E15="w", ROUNDDOWN((($G$2/G15)- Tabelle3!$M$3)/Tabelle3!$N$3, 0), "")),
"")))</f>
        <v/>
      </c>
      <c r="U15" t="str">
        <f>IF(ISBLANK(H15),"",
IF($B$1="Mit Hand",
    IF(E15="m", ROUNDDOWN(($H$2/(H15+0.24)-Tabelle3!$R$4)/Tabelle3!$S$4, 0),
    IF(E15="w", ROUNDDOWN(($H$2/(H15+0.24)- Tabelle3!$M$4)/Tabelle3!$N$4, 0), "")),
IF($B$1="Elektronisch",
    IF(E15="m", ROUNDDOWN((($H$2/H15)- Tabelle3!$R$4)/Tabelle3!$S$4, 0),
    IF(E15="w", ROUNDDOWN((($H$2/H15)- Tabelle3!$M$4)/Tabelle3!$N$4, 0), "")),
"")))</f>
        <v/>
      </c>
      <c r="V15" t="str">
        <f>IF(ISBLANK(I15), "",
IF(E15="m", ROUNDDOWN((($I$2/I15)- Tabelle3!$R$5)/Tabelle3!$S$5, 0),
    IF(E15="w", ROUNDDOWN((($I$2/I15)- Tabelle3!$M$5)/Tabelle3!$N$5, 0), "")))</f>
        <v/>
      </c>
      <c r="W15" t="str">
        <f>IF(ISBLANK(J15),"",
IF(E15="m", ROUNDDOWN((($J$2/J15)- Tabelle3!$R$6)/Tabelle3!$S$6, 0)))</f>
        <v/>
      </c>
      <c r="X15" t="str">
        <f>IF(ISBLANK(K15), "",
IF(E15="m", ROUNDDOWN((($K$2/K15)- Tabelle3!$R$7)/Tabelle3!$S$7, 0),
    IF(E15="w", ROUNDDOWN((($K$2/K15)- Tabelle3!$M$7)/Tabelle3!$N$7, 0), "")))</f>
        <v/>
      </c>
      <c r="Y15" t="str">
        <f>IF(ISBLANK(L15), "",
IF(E15="m", ROUNDDOWN((($L$2/L15)- Tabelle3!$R$8)/Tabelle3!$S$8, 0),
    IF(E15="w", ROUNDDOWN((($L$2/L15)- Tabelle3!$M$8)/Tabelle3!$N$8, 0), "")))</f>
        <v/>
      </c>
      <c r="Z15" t="str">
        <f>IF(ISBLANK(M15),
    "",
    IF(E15="m",
        ROUNDDOWN((SQRT(M15) - Tabelle3!$R$9) / Tabelle3!$S$9, 0),
        IF(E15="w",
            ROUNDDOWN((SQRT(M15) - Tabelle3!$M$9) / Tabelle3!$N$9, 0),
            ""
        )
    )
)</f>
        <v/>
      </c>
      <c r="AA15" t="str">
        <f>IF(ISBLANK(N15), "", IF(E15="m", ROUNDDOWN((SQRT(N15) - Tabelle3!$R$10) / Tabelle3!$S$10, 0), IF(E15="w", ROUNDDOWN((SQRT(N15) - Tabelle3!$M$10) / Tabelle3!$N$10, 0), "" ) ) )</f>
        <v/>
      </c>
      <c r="AB15" t="str">
        <f>IF(ISBLANK(O15),"", IF(E15="m", ROUNDDOWN((SQRT(O15) - Tabelle3!$R$11) / Tabelle3!$S$11, 0), IF(E15="w", ROUNDDOWN((SQRT(O15) - Tabelle3!$M$11) / Tabelle3!$N$11, 0), "" ) ) )</f>
        <v/>
      </c>
      <c r="AC15" t="str">
        <f>IF(ISBLANK(P15), "", IF(E15="m", ROUNDDOWN((SQRT(P15) - Tabelle3!$R$12) / Tabelle3!$S$12, 0), IF(E15="w", ROUNDDOWN((SQRT(P15) - Tabelle3!$M$12) / Tabelle3!$N$12, 0), "" ) ) )</f>
        <v/>
      </c>
      <c r="AD15" t="str">
        <f>IF(ISBLANK(Q15), "", IF(E15="m", ROUNDDOWN((SQRT(Q15) - Tabelle3!$R$13) / Tabelle3!$S$13, 0), IF(E15="w", ROUNDDOWN((SQRT(Q15) - Tabelle3!$M$13) / Tabelle3!$N$13, 0), "" ) ) )</f>
        <v/>
      </c>
      <c r="AE15" t="str">
        <f>IF(ISBLANK(R15), "", IF(E15="m", ROUNDDOWN((SQRT(R15) - Tabelle3!$R$14) / Tabelle3!$S$14, 0), IF(E15="w", ROUNDDOWN((SQRT(R15) - Tabelle3!$M$14) / Tabelle3!$N$14, 0), "" ) ) )</f>
        <v/>
      </c>
      <c r="AF15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5" t="str">
        <f>IF(D15 &lt;&gt; "",
    IF(E15 = "m",
        IF(AF15 &gt;= VLOOKUP(D15, Tabelle3!$A$26:$D$36, 4, TRUE), "Ehrenurkunde",
        IF(AF15 &gt;= VLOOKUP(D15, Tabelle3!$A$26:$D$36, 3, TRUE), "Siegerurkunde", "Teilnehmerurkunde")),
    IF(AF15 &gt;= VLOOKUP(D15, Tabelle3!$A$15:$D$24, 4, TRUE), "Ehrenurkunde",
        IF(AF15 &gt;= VLOOKUP(D15, Tabelle3!$A$15:$D$24, 3, TRUE), "Siegerurkunde", "Teilnehmerurkunde"))
    ),
"")</f>
        <v/>
      </c>
    </row>
    <row r="16" spans="1:36">
      <c r="A16" s="31"/>
      <c r="B16" s="31"/>
      <c r="C16" s="31"/>
      <c r="D16" s="31"/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t="str">
        <f>IF(ISBLANK(F16),"",IF($B$1="Mit Hand",
    IF(E16="m", ROUNDDOWN(($F$2/(F16+0.24)-Tabelle3!$R$2)/Tabelle3!$S$2, 0),
    IF(E16="w", ROUNDDOWN(($F$2/(F16+0.24)- Tabelle3!$M$2)/Tabelle3!$N$2, 0), "")),
IF($B$1="Elektronisch",
    IF(E16="m", ROUNDDOWN((($F$2/F16)- Tabelle3!$R$2)/Tabelle3!$S$2, 0),
    IF(E16="w", ROUNDDOWN((($F$2/F16)- Tabelle3!$M$2)/Tabelle3!$N$2, 0), "")),
"")))</f>
        <v/>
      </c>
      <c r="T16" t="str">
        <f>IF(ISBLANK(G16), "",
IF($B$1="Mit Hand",
    IF(E16="m", ROUNDDOWN(($G$2/(G16+0.24)-Tabelle3!$R$3)/Tabelle3!$S$3, 0),
    IF(E16="w", ROUNDDOWN(($G$2/(G16+0.24)- Tabelle3!$M$3)/Tabelle3!$N$3, 0), "")),
IF($B$1="Elektronisch",
    IF(E16="m", ROUNDDOWN((($G$2/G16)- Tabelle3!$R$3)/Tabelle3!$S$3, 0),
    IF(E16="w", ROUNDDOWN((($G$2/G16)- Tabelle3!$M$3)/Tabelle3!$N$3, 0), "")),
"")))</f>
        <v/>
      </c>
      <c r="U16" t="str">
        <f>IF(ISBLANK(H16),"",
IF($B$1="Mit Hand",
    IF(E16="m", ROUNDDOWN(($H$2/(H16+0.24)-Tabelle3!$R$4)/Tabelle3!$S$4, 0),
    IF(E16="w", ROUNDDOWN(($H$2/(H16+0.24)- Tabelle3!$M$4)/Tabelle3!$N$4, 0), "")),
IF($B$1="Elektronisch",
    IF(E16="m", ROUNDDOWN((($H$2/H16)- Tabelle3!$R$4)/Tabelle3!$S$4, 0),
    IF(E16="w", ROUNDDOWN((($H$2/H16)- Tabelle3!$M$4)/Tabelle3!$N$4, 0), "")),
"")))</f>
        <v/>
      </c>
      <c r="V16" t="str">
        <f>IF(ISBLANK(I16), "",
IF(E16="m", ROUNDDOWN((($I$2/I16)- Tabelle3!$R$5)/Tabelle3!$S$5, 0),
    IF(E16="w", ROUNDDOWN((($I$2/I16)- Tabelle3!$M$5)/Tabelle3!$N$5, 0), "")))</f>
        <v/>
      </c>
      <c r="W16" t="str">
        <f>IF(ISBLANK(J16),"",
IF(E16="m", ROUNDDOWN((($J$2/J16)- Tabelle3!$R$6)/Tabelle3!$S$6, 0)))</f>
        <v/>
      </c>
      <c r="X16" t="str">
        <f>IF(ISBLANK(K16), "",
IF(E16="m", ROUNDDOWN((($K$2/K16)- Tabelle3!$R$7)/Tabelle3!$S$7, 0),
    IF(E16="w", ROUNDDOWN((($K$2/K16)- Tabelle3!$M$7)/Tabelle3!$N$7, 0), "")))</f>
        <v/>
      </c>
      <c r="Y16" t="str">
        <f>IF(ISBLANK(L16), "",
IF(E16="m", ROUNDDOWN((($L$2/L16)- Tabelle3!$R$8)/Tabelle3!$S$8, 0),
    IF(E16="w", ROUNDDOWN((($L$2/L16)- Tabelle3!$M$8)/Tabelle3!$N$8, 0), "")))</f>
        <v/>
      </c>
      <c r="Z16" t="str">
        <f>IF(ISBLANK(M16),
    "",
    IF(E16="m",
        ROUNDDOWN((SQRT(M16) - Tabelle3!$R$9) / Tabelle3!$S$9, 0),
        IF(E16="w",
            ROUNDDOWN((SQRT(M16) - Tabelle3!$M$9) / Tabelle3!$N$9, 0),
            ""
        )
    )
)</f>
        <v/>
      </c>
      <c r="AA16" t="str">
        <f>IF(ISBLANK(N16), "", IF(E16="m", ROUNDDOWN((SQRT(N16) - Tabelle3!$R$10) / Tabelle3!$S$10, 0), IF(E16="w", ROUNDDOWN((SQRT(N16) - Tabelle3!$M$10) / Tabelle3!$N$10, 0), "" ) ) )</f>
        <v/>
      </c>
      <c r="AB16" t="str">
        <f>IF(ISBLANK(O16),"", IF(E16="m", ROUNDDOWN((SQRT(O16) - Tabelle3!$R$11) / Tabelle3!$S$11, 0), IF(E16="w", ROUNDDOWN((SQRT(O16) - Tabelle3!$M$11) / Tabelle3!$N$11, 0), "" ) ) )</f>
        <v/>
      </c>
      <c r="AC16" t="str">
        <f>IF(ISBLANK(P16), "", IF(E16="m", ROUNDDOWN((SQRT(P16) - Tabelle3!$R$12) / Tabelle3!$S$12, 0), IF(E16="w", ROUNDDOWN((SQRT(P16) - Tabelle3!$M$12) / Tabelle3!$N$12, 0), "" ) ) )</f>
        <v/>
      </c>
      <c r="AD16" t="str">
        <f>IF(ISBLANK(Q16), "", IF(E16="m", ROUNDDOWN((SQRT(Q16) - Tabelle3!$R$13) / Tabelle3!$S$13, 0), IF(E16="w", ROUNDDOWN((SQRT(Q16) - Tabelle3!$M$13) / Tabelle3!$N$13, 0), "" ) ) )</f>
        <v/>
      </c>
      <c r="AE16" t="str">
        <f>IF(ISBLANK(R16), "", IF(E16="m", ROUNDDOWN((SQRT(R16) - Tabelle3!$R$14) / Tabelle3!$S$14, 0), IF(E16="w", ROUNDDOWN((SQRT(R16) - Tabelle3!$M$14) / Tabelle3!$N$14, 0), "" ) ) )</f>
        <v/>
      </c>
      <c r="AF16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6" t="str">
        <f>IF(D16 &lt;&gt; "",
    IF(E16 = "m",
        IF(AF16 &gt;= VLOOKUP(D16, Tabelle3!$A$26:$D$36, 4, TRUE), "Ehrenurkunde",
        IF(AF16 &gt;= VLOOKUP(D16, Tabelle3!$A$26:$D$36, 3, TRUE), "Siegerurkunde", "Teilnehmerurkunde")),
    IF(AF16 &gt;= VLOOKUP(D16, Tabelle3!$A$15:$D$24, 4, TRUE), "Ehrenurkunde",
        IF(AF16 &gt;= VLOOKUP(D16, Tabelle3!$A$15:$D$24, 3, TRUE), "Siegerurkunde", "Teilnehmerurkunde"))
    ),
"")</f>
        <v/>
      </c>
    </row>
    <row r="17" spans="1:33">
      <c r="A17" s="31"/>
      <c r="B17" s="31"/>
      <c r="C17" s="31"/>
      <c r="D17" s="31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t="str">
        <f>IF(ISBLANK(F17),"",IF($B$1="Mit Hand",
    IF(E17="m", ROUNDDOWN(($F$2/(F17+0.24)-Tabelle3!$R$2)/Tabelle3!$S$2, 0),
    IF(E17="w", ROUNDDOWN(($F$2/(F17+0.24)- Tabelle3!$M$2)/Tabelle3!$N$2, 0), "")),
IF($B$1="Elektronisch",
    IF(E17="m", ROUNDDOWN((($F$2/F17)- Tabelle3!$R$2)/Tabelle3!$S$2, 0),
    IF(E17="w", ROUNDDOWN((($F$2/F17)- Tabelle3!$M$2)/Tabelle3!$N$2, 0), "")),
"")))</f>
        <v/>
      </c>
      <c r="T17" t="str">
        <f>IF(ISBLANK(G17), "",
IF($B$1="Mit Hand",
    IF(E17="m", ROUNDDOWN(($G$2/(G17+0.24)-Tabelle3!$R$3)/Tabelle3!$S$3, 0),
    IF(E17="w", ROUNDDOWN(($G$2/(G17+0.24)- Tabelle3!$M$3)/Tabelle3!$N$3, 0), "")),
IF($B$1="Elektronisch",
    IF(E17="m", ROUNDDOWN((($G$2/G17)- Tabelle3!$R$3)/Tabelle3!$S$3, 0),
    IF(E17="w", ROUNDDOWN((($G$2/G17)- Tabelle3!$M$3)/Tabelle3!$N$3, 0), "")),
"")))</f>
        <v/>
      </c>
      <c r="U17" t="str">
        <f>IF(ISBLANK(H17),"",
IF($B$1="Mit Hand",
    IF(E17="m", ROUNDDOWN(($H$2/(H17+0.24)-Tabelle3!$R$4)/Tabelle3!$S$4, 0),
    IF(E17="w", ROUNDDOWN(($H$2/(H17+0.24)- Tabelle3!$M$4)/Tabelle3!$N$4, 0), "")),
IF($B$1="Elektronisch",
    IF(E17="m", ROUNDDOWN((($H$2/H17)- Tabelle3!$R$4)/Tabelle3!$S$4, 0),
    IF(E17="w", ROUNDDOWN((($H$2/H17)- Tabelle3!$M$4)/Tabelle3!$N$4, 0), "")),
"")))</f>
        <v/>
      </c>
      <c r="V17" t="str">
        <f>IF(ISBLANK(I17), "",
IF(E17="m", ROUNDDOWN((($I$2/I17)- Tabelle3!$R$5)/Tabelle3!$S$5, 0),
    IF(E17="w", ROUNDDOWN((($I$2/I17)- Tabelle3!$M$5)/Tabelle3!$N$5, 0), "")))</f>
        <v/>
      </c>
      <c r="W17" t="str">
        <f>IF(ISBLANK(J17),"",
IF(E17="m", ROUNDDOWN((($J$2/J17)- Tabelle3!$R$6)/Tabelle3!$S$6, 0)))</f>
        <v/>
      </c>
      <c r="X17" t="str">
        <f>IF(ISBLANK(K17), "",
IF(E17="m", ROUNDDOWN((($K$2/K17)- Tabelle3!$R$7)/Tabelle3!$S$7, 0),
    IF(E17="w", ROUNDDOWN((($K$2/K17)- Tabelle3!$M$7)/Tabelle3!$N$7, 0), "")))</f>
        <v/>
      </c>
      <c r="Y17" t="str">
        <f>IF(ISBLANK(L17), "",
IF(E17="m", ROUNDDOWN((($L$2/L17)- Tabelle3!$R$8)/Tabelle3!$S$8, 0),
    IF(E17="w", ROUNDDOWN((($L$2/L17)- Tabelle3!$M$8)/Tabelle3!$N$8, 0), "")))</f>
        <v/>
      </c>
      <c r="Z17" t="str">
        <f>IF(ISBLANK(M17),
    "",
    IF(E17="m",
        ROUNDDOWN((SQRT(M17) - Tabelle3!$R$9) / Tabelle3!$S$9, 0),
        IF(E17="w",
            ROUNDDOWN((SQRT(M17) - Tabelle3!$M$9) / Tabelle3!$N$9, 0),
            ""
        )
    )
)</f>
        <v/>
      </c>
      <c r="AA17" t="str">
        <f>IF(ISBLANK(N17), "", IF(E17="m", ROUNDDOWN((SQRT(N17) - Tabelle3!$R$10) / Tabelle3!$S$10, 0), IF(E17="w", ROUNDDOWN((SQRT(N17) - Tabelle3!$M$10) / Tabelle3!$N$10, 0), "" ) ) )</f>
        <v/>
      </c>
      <c r="AB17" t="str">
        <f>IF(ISBLANK(O17),"", IF(E17="m", ROUNDDOWN((SQRT(O17) - Tabelle3!$R$11) / Tabelle3!$S$11, 0), IF(E17="w", ROUNDDOWN((SQRT(O17) - Tabelle3!$M$11) / Tabelle3!$N$11, 0), "" ) ) )</f>
        <v/>
      </c>
      <c r="AC17" t="str">
        <f>IF(ISBLANK(P17), "", IF(E17="m", ROUNDDOWN((SQRT(P17) - Tabelle3!$R$12) / Tabelle3!$S$12, 0), IF(E17="w", ROUNDDOWN((SQRT(P17) - Tabelle3!$M$12) / Tabelle3!$N$12, 0), "" ) ) )</f>
        <v/>
      </c>
      <c r="AD17" t="str">
        <f>IF(ISBLANK(Q17), "", IF(E17="m", ROUNDDOWN((SQRT(Q17) - Tabelle3!$R$13) / Tabelle3!$S$13, 0), IF(E17="w", ROUNDDOWN((SQRT(Q17) - Tabelle3!$M$13) / Tabelle3!$N$13, 0), "" ) ) )</f>
        <v/>
      </c>
      <c r="AE17" t="str">
        <f>IF(ISBLANK(R17), "", IF(E17="m", ROUNDDOWN((SQRT(R17) - Tabelle3!$R$14) / Tabelle3!$S$14, 0), IF(E17="w", ROUNDDOWN((SQRT(R17) - Tabelle3!$M$14) / Tabelle3!$N$14, 0), "" ) ) )</f>
        <v/>
      </c>
      <c r="AF17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7" t="str">
        <f>IF(D17 &lt;&gt; "",
    IF(E17 = "m",
        IF(AF17 &gt;= VLOOKUP(D17, Tabelle3!$A$26:$D$36, 4, TRUE), "Ehrenurkunde",
        IF(AF17 &gt;= VLOOKUP(D17, Tabelle3!$A$26:$D$36, 3, TRUE), "Siegerurkunde", "Teilnehmerurkunde")),
    IF(AF17 &gt;= VLOOKUP(D17, Tabelle3!$A$15:$D$24, 4, TRUE), "Ehrenurkunde",
        IF(AF17 &gt;= VLOOKUP(D17, Tabelle3!$A$15:$D$24, 3, TRUE), "Siegerurkunde", "Teilnehmerurkunde"))
    ),
"")</f>
        <v/>
      </c>
    </row>
    <row r="18" spans="1:33">
      <c r="A18" s="31"/>
      <c r="B18" s="31"/>
      <c r="C18" s="31"/>
      <c r="D18" s="31"/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t="str">
        <f>IF(ISBLANK(F18),"",IF($B$1="Mit Hand",
    IF(E18="m", ROUNDDOWN(($F$2/(F18+0.24)-Tabelle3!$R$2)/Tabelle3!$S$2, 0),
    IF(E18="w", ROUNDDOWN(($F$2/(F18+0.24)- Tabelle3!$M$2)/Tabelle3!$N$2, 0), "")),
IF($B$1="Elektronisch",
    IF(E18="m", ROUNDDOWN((($F$2/F18)- Tabelle3!$R$2)/Tabelle3!$S$2, 0),
    IF(E18="w", ROUNDDOWN((($F$2/F18)- Tabelle3!$M$2)/Tabelle3!$N$2, 0), "")),
"")))</f>
        <v/>
      </c>
      <c r="T18" t="str">
        <f>IF(ISBLANK(G18), "",
IF($B$1="Mit Hand",
    IF(E18="m", ROUNDDOWN(($G$2/(G18+0.24)-Tabelle3!$R$3)/Tabelle3!$S$3, 0),
    IF(E18="w", ROUNDDOWN(($G$2/(G18+0.24)- Tabelle3!$M$3)/Tabelle3!$N$3, 0), "")),
IF($B$1="Elektronisch",
    IF(E18="m", ROUNDDOWN((($G$2/G18)- Tabelle3!$R$3)/Tabelle3!$S$3, 0),
    IF(E18="w", ROUNDDOWN((($G$2/G18)- Tabelle3!$M$3)/Tabelle3!$N$3, 0), "")),
"")))</f>
        <v/>
      </c>
      <c r="U18" t="str">
        <f>IF(ISBLANK(H18),"",
IF($B$1="Mit Hand",
    IF(E18="m", ROUNDDOWN(($H$2/(H18+0.24)-Tabelle3!$R$4)/Tabelle3!$S$4, 0),
    IF(E18="w", ROUNDDOWN(($H$2/(H18+0.24)- Tabelle3!$M$4)/Tabelle3!$N$4, 0), "")),
IF($B$1="Elektronisch",
    IF(E18="m", ROUNDDOWN((($H$2/H18)- Tabelle3!$R$4)/Tabelle3!$S$4, 0),
    IF(E18="w", ROUNDDOWN((($H$2/H18)- Tabelle3!$M$4)/Tabelle3!$N$4, 0), "")),
"")))</f>
        <v/>
      </c>
      <c r="V18" t="str">
        <f>IF(ISBLANK(I18), "",
IF(E18="m", ROUNDDOWN((($I$2/I18)- Tabelle3!$R$5)/Tabelle3!$S$5, 0),
    IF(E18="w", ROUNDDOWN((($I$2/I18)- Tabelle3!$M$5)/Tabelle3!$N$5, 0), "")))</f>
        <v/>
      </c>
      <c r="W18" t="str">
        <f>IF(ISBLANK(J18),"",
IF(E18="m", ROUNDDOWN((($J$2/J18)- Tabelle3!$R$6)/Tabelle3!$S$6, 0)))</f>
        <v/>
      </c>
      <c r="X18" t="str">
        <f>IF(ISBLANK(K18), "",
IF(E18="m", ROUNDDOWN((($K$2/K18)- Tabelle3!$R$7)/Tabelle3!$S$7, 0),
    IF(E18="w", ROUNDDOWN((($K$2/K18)- Tabelle3!$M$7)/Tabelle3!$N$7, 0), "")))</f>
        <v/>
      </c>
      <c r="Y18" t="str">
        <f>IF(ISBLANK(L18), "",
IF(E18="m", ROUNDDOWN((($L$2/L18)- Tabelle3!$R$8)/Tabelle3!$S$8, 0),
    IF(E18="w", ROUNDDOWN((($L$2/L18)- Tabelle3!$M$8)/Tabelle3!$N$8, 0), "")))</f>
        <v/>
      </c>
      <c r="Z18" t="str">
        <f>IF(ISBLANK(M18),
    "",
    IF(E18="m",
        ROUNDDOWN((SQRT(M18) - Tabelle3!$R$9) / Tabelle3!$S$9, 0),
        IF(E18="w",
            ROUNDDOWN((SQRT(M18) - Tabelle3!$M$9) / Tabelle3!$N$9, 0),
            ""
        )
    )
)</f>
        <v/>
      </c>
      <c r="AA18" t="str">
        <f>IF(ISBLANK(N18), "", IF(E18="m", ROUNDDOWN((SQRT(N18) - Tabelle3!$R$10) / Tabelle3!$S$10, 0), IF(E18="w", ROUNDDOWN((SQRT(N18) - Tabelle3!$M$10) / Tabelle3!$N$10, 0), "" ) ) )</f>
        <v/>
      </c>
      <c r="AB18" t="str">
        <f>IF(ISBLANK(O18),"", IF(E18="m", ROUNDDOWN((SQRT(O18) - Tabelle3!$R$11) / Tabelle3!$S$11, 0), IF(E18="w", ROUNDDOWN((SQRT(O18) - Tabelle3!$M$11) / Tabelle3!$N$11, 0), "" ) ) )</f>
        <v/>
      </c>
      <c r="AC18" t="str">
        <f>IF(ISBLANK(P18), "", IF(E18="m", ROUNDDOWN((SQRT(P18) - Tabelle3!$R$12) / Tabelle3!$S$12, 0), IF(E18="w", ROUNDDOWN((SQRT(P18) - Tabelle3!$M$12) / Tabelle3!$N$12, 0), "" ) ) )</f>
        <v/>
      </c>
      <c r="AD18" t="str">
        <f>IF(ISBLANK(Q18), "", IF(E18="m", ROUNDDOWN((SQRT(Q18) - Tabelle3!$R$13) / Tabelle3!$S$13, 0), IF(E18="w", ROUNDDOWN((SQRT(Q18) - Tabelle3!$M$13) / Tabelle3!$N$13, 0), "" ) ) )</f>
        <v/>
      </c>
      <c r="AE18" t="str">
        <f>IF(ISBLANK(R18), "", IF(E18="m", ROUNDDOWN((SQRT(R18) - Tabelle3!$R$14) / Tabelle3!$S$14, 0), IF(E18="w", ROUNDDOWN((SQRT(R18) - Tabelle3!$M$14) / Tabelle3!$N$14, 0), "" ) ) )</f>
        <v/>
      </c>
      <c r="AF18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8" t="str">
        <f>IF(D18 &lt;&gt; "",
    IF(E18 = "m",
        IF(AF18 &gt;= VLOOKUP(D18, Tabelle3!$A$26:$D$36, 4, TRUE), "Ehrenurkunde",
        IF(AF18 &gt;= VLOOKUP(D18, Tabelle3!$A$26:$D$36, 3, TRUE), "Siegerurkunde", "Teilnehmerurkunde")),
    IF(AF18 &gt;= VLOOKUP(D18, Tabelle3!$A$15:$D$24, 4, TRUE), "Ehrenurkunde",
        IF(AF18 &gt;= VLOOKUP(D18, Tabelle3!$A$15:$D$24, 3, TRUE), "Siegerurkunde", "Teilnehmerurkunde"))
    ),
"")</f>
        <v/>
      </c>
    </row>
    <row r="19" spans="1:33">
      <c r="A19" s="31"/>
      <c r="B19" s="31"/>
      <c r="C19" s="31"/>
      <c r="D19" s="31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t="str">
        <f>IF(ISBLANK(F19),"",IF($B$1="Mit Hand",
    IF(E19="m", ROUNDDOWN(($F$2/(F19+0.24)-Tabelle3!$R$2)/Tabelle3!$S$2, 0),
    IF(E19="w", ROUNDDOWN(($F$2/(F19+0.24)- Tabelle3!$M$2)/Tabelle3!$N$2, 0), "")),
IF($B$1="Elektronisch",
    IF(E19="m", ROUNDDOWN((($F$2/F19)- Tabelle3!$R$2)/Tabelle3!$S$2, 0),
    IF(E19="w", ROUNDDOWN((($F$2/F19)- Tabelle3!$M$2)/Tabelle3!$N$2, 0), "")),
"")))</f>
        <v/>
      </c>
      <c r="T19" t="str">
        <f>IF(ISBLANK(G19), "",
IF($B$1="Mit Hand",
    IF(E19="m", ROUNDDOWN(($G$2/(G19+0.24)-Tabelle3!$R$3)/Tabelle3!$S$3, 0),
    IF(E19="w", ROUNDDOWN(($G$2/(G19+0.24)- Tabelle3!$M$3)/Tabelle3!$N$3, 0), "")),
IF($B$1="Elektronisch",
    IF(E19="m", ROUNDDOWN((($G$2/G19)- Tabelle3!$R$3)/Tabelle3!$S$3, 0),
    IF(E19="w", ROUNDDOWN((($G$2/G19)- Tabelle3!$M$3)/Tabelle3!$N$3, 0), "")),
"")))</f>
        <v/>
      </c>
      <c r="U19" t="str">
        <f>IF(ISBLANK(H19),"",
IF($B$1="Mit Hand",
    IF(E19="m", ROUNDDOWN(($H$2/(H19+0.24)-Tabelle3!$R$4)/Tabelle3!$S$4, 0),
    IF(E19="w", ROUNDDOWN(($H$2/(H19+0.24)- Tabelle3!$M$4)/Tabelle3!$N$4, 0), "")),
IF($B$1="Elektronisch",
    IF(E19="m", ROUNDDOWN((($H$2/H19)- Tabelle3!$R$4)/Tabelle3!$S$4, 0),
    IF(E19="w", ROUNDDOWN((($H$2/H19)- Tabelle3!$M$4)/Tabelle3!$N$4, 0), "")),
"")))</f>
        <v/>
      </c>
      <c r="V19" t="str">
        <f>IF(ISBLANK(I19), "",
IF(E19="m", ROUNDDOWN((($I$2/I19)- Tabelle3!$R$5)/Tabelle3!$S$5, 0),
    IF(E19="w", ROUNDDOWN((($I$2/I19)- Tabelle3!$M$5)/Tabelle3!$N$5, 0), "")))</f>
        <v/>
      </c>
      <c r="W19" t="str">
        <f>IF(ISBLANK(J19),"",
IF(E19="m", ROUNDDOWN((($J$2/J19)- Tabelle3!$R$6)/Tabelle3!$S$6, 0)))</f>
        <v/>
      </c>
      <c r="X19" t="str">
        <f>IF(ISBLANK(K19), "",
IF(E19="m", ROUNDDOWN((($K$2/K19)- Tabelle3!$R$7)/Tabelle3!$S$7, 0),
    IF(E19="w", ROUNDDOWN((($K$2/K19)- Tabelle3!$M$7)/Tabelle3!$N$7, 0), "")))</f>
        <v/>
      </c>
      <c r="Y19" t="str">
        <f>IF(ISBLANK(L19), "",
IF(E19="m", ROUNDDOWN((($L$2/L19)- Tabelle3!$R$8)/Tabelle3!$S$8, 0),
    IF(E19="w", ROUNDDOWN((($L$2/L19)- Tabelle3!$M$8)/Tabelle3!$N$8, 0), "")))</f>
        <v/>
      </c>
      <c r="Z19" t="str">
        <f>IF(ISBLANK(M19),
    "",
    IF(E19="m",
        ROUNDDOWN((SQRT(M19) - Tabelle3!$R$9) / Tabelle3!$S$9, 0),
        IF(E19="w",
            ROUNDDOWN((SQRT(M19) - Tabelle3!$M$9) / Tabelle3!$N$9, 0),
            ""
        )
    )
)</f>
        <v/>
      </c>
      <c r="AA19" t="str">
        <f>IF(ISBLANK(N19), "", IF(E19="m", ROUNDDOWN((SQRT(N19) - Tabelle3!$R$10) / Tabelle3!$S$10, 0), IF(E19="w", ROUNDDOWN((SQRT(N19) - Tabelle3!$M$10) / Tabelle3!$N$10, 0), "" ) ) )</f>
        <v/>
      </c>
      <c r="AB19" t="str">
        <f>IF(ISBLANK(O19),"", IF(E19="m", ROUNDDOWN((SQRT(O19) - Tabelle3!$R$11) / Tabelle3!$S$11, 0), IF(E19="w", ROUNDDOWN((SQRT(O19) - Tabelle3!$M$11) / Tabelle3!$N$11, 0), "" ) ) )</f>
        <v/>
      </c>
      <c r="AC19" t="str">
        <f>IF(ISBLANK(P19), "", IF(E19="m", ROUNDDOWN((SQRT(P19) - Tabelle3!$R$12) / Tabelle3!$S$12, 0), IF(E19="w", ROUNDDOWN((SQRT(P19) - Tabelle3!$M$12) / Tabelle3!$N$12, 0), "" ) ) )</f>
        <v/>
      </c>
      <c r="AD19" t="str">
        <f>IF(ISBLANK(Q19), "", IF(E19="m", ROUNDDOWN((SQRT(Q19) - Tabelle3!$R$13) / Tabelle3!$S$13, 0), IF(E19="w", ROUNDDOWN((SQRT(Q19) - Tabelle3!$M$13) / Tabelle3!$N$13, 0), "" ) ) )</f>
        <v/>
      </c>
      <c r="AE19" t="str">
        <f>IF(ISBLANK(R19), "", IF(E19="m", ROUNDDOWN((SQRT(R19) - Tabelle3!$R$14) / Tabelle3!$S$14, 0), IF(E19="w", ROUNDDOWN((SQRT(R19) - Tabelle3!$M$14) / Tabelle3!$N$14, 0), "" ) ) )</f>
        <v/>
      </c>
      <c r="AF19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9" t="str">
        <f>IF(D19 &lt;&gt; "",
    IF(E19 = "m",
        IF(AF19 &gt;= VLOOKUP(D19, Tabelle3!$A$26:$D$36, 4, TRUE), "Ehrenurkunde",
        IF(AF19 &gt;= VLOOKUP(D19, Tabelle3!$A$26:$D$36, 3, TRUE), "Siegerurkunde", "Teilnehmerurkunde")),
    IF(AF19 &gt;= VLOOKUP(D19, Tabelle3!$A$15:$D$24, 4, TRUE), "Ehrenurkunde",
        IF(AF19 &gt;= VLOOKUP(D19, Tabelle3!$A$15:$D$24, 3, TRUE), "Siegerurkunde", "Teilnehmerurkunde"))
    ),
"")</f>
        <v/>
      </c>
    </row>
    <row r="20" spans="1:33">
      <c r="A20" s="31"/>
      <c r="B20" s="31"/>
      <c r="C20" s="31"/>
      <c r="D20" s="31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t="str">
        <f>IF(ISBLANK(F20),"",IF($B$1="Mit Hand",
    IF(E20="m", ROUNDDOWN(($F$2/(F20+0.24)-Tabelle3!$R$2)/Tabelle3!$S$2, 0),
    IF(E20="w", ROUNDDOWN(($F$2/(F20+0.24)- Tabelle3!$M$2)/Tabelle3!$N$2, 0), "")),
IF($B$1="Elektronisch",
    IF(E20="m", ROUNDDOWN((($F$2/F20)- Tabelle3!$R$2)/Tabelle3!$S$2, 0),
    IF(E20="w", ROUNDDOWN((($F$2/F20)- Tabelle3!$M$2)/Tabelle3!$N$2, 0), "")),
"")))</f>
        <v/>
      </c>
      <c r="T20" t="str">
        <f>IF(ISBLANK(G20), "",
IF($B$1="Mit Hand",
    IF(E20="m", ROUNDDOWN(($G$2/(G20+0.24)-Tabelle3!$R$3)/Tabelle3!$S$3, 0),
    IF(E20="w", ROUNDDOWN(($G$2/(G20+0.24)- Tabelle3!$M$3)/Tabelle3!$N$3, 0), "")),
IF($B$1="Elektronisch",
    IF(E20="m", ROUNDDOWN((($G$2/G20)- Tabelle3!$R$3)/Tabelle3!$S$3, 0),
    IF(E20="w", ROUNDDOWN((($G$2/G20)- Tabelle3!$M$3)/Tabelle3!$N$3, 0), "")),
"")))</f>
        <v/>
      </c>
      <c r="U20" t="str">
        <f>IF(ISBLANK(H20),"",
IF($B$1="Mit Hand",
    IF(E20="m", ROUNDDOWN(($H$2/(H20+0.24)-Tabelle3!$R$4)/Tabelle3!$S$4, 0),
    IF(E20="w", ROUNDDOWN(($H$2/(H20+0.24)- Tabelle3!$M$4)/Tabelle3!$N$4, 0), "")),
IF($B$1="Elektronisch",
    IF(E20="m", ROUNDDOWN((($H$2/H20)- Tabelle3!$R$4)/Tabelle3!$S$4, 0),
    IF(E20="w", ROUNDDOWN((($H$2/H20)- Tabelle3!$M$4)/Tabelle3!$N$4, 0), "")),
"")))</f>
        <v/>
      </c>
      <c r="V20" t="str">
        <f>IF(ISBLANK(I20), "",
IF(E20="m", ROUNDDOWN((($I$2/I20)- Tabelle3!$R$5)/Tabelle3!$S$5, 0),
    IF(E20="w", ROUNDDOWN((($I$2/I20)- Tabelle3!$M$5)/Tabelle3!$N$5, 0), "")))</f>
        <v/>
      </c>
      <c r="W20" t="str">
        <f>IF(ISBLANK(J20),"",
IF(E20="m", ROUNDDOWN((($J$2/J20)- Tabelle3!$R$6)/Tabelle3!$S$6, 0)))</f>
        <v/>
      </c>
      <c r="X20" t="str">
        <f>IF(ISBLANK(K20), "",
IF(E20="m", ROUNDDOWN((($K$2/K20)- Tabelle3!$R$7)/Tabelle3!$S$7, 0),
    IF(E20="w", ROUNDDOWN((($K$2/K20)- Tabelle3!$M$7)/Tabelle3!$N$7, 0), "")))</f>
        <v/>
      </c>
      <c r="Y20" t="str">
        <f>IF(ISBLANK(L20), "",
IF(E20="m", ROUNDDOWN((($L$2/L20)- Tabelle3!$R$8)/Tabelle3!$S$8, 0),
    IF(E20="w", ROUNDDOWN((($L$2/L20)- Tabelle3!$M$8)/Tabelle3!$N$8, 0), "")))</f>
        <v/>
      </c>
      <c r="Z20" t="str">
        <f>IF(ISBLANK(M20),
    "",
    IF(E20="m",
        ROUNDDOWN((SQRT(M20) - Tabelle3!$R$9) / Tabelle3!$S$9, 0),
        IF(E20="w",
            ROUNDDOWN((SQRT(M20) - Tabelle3!$M$9) / Tabelle3!$N$9, 0),
            ""
        )
    )
)</f>
        <v/>
      </c>
      <c r="AA20" t="str">
        <f>IF(ISBLANK(N20), "", IF(E20="m", ROUNDDOWN((SQRT(N20) - Tabelle3!$R$10) / Tabelle3!$S$10, 0), IF(E20="w", ROUNDDOWN((SQRT(N20) - Tabelle3!$M$10) / Tabelle3!$N$10, 0), "" ) ) )</f>
        <v/>
      </c>
      <c r="AB20" t="str">
        <f>IF(ISBLANK(O20),"", IF(E20="m", ROUNDDOWN((SQRT(O20) - Tabelle3!$R$11) / Tabelle3!$S$11, 0), IF(E20="w", ROUNDDOWN((SQRT(O20) - Tabelle3!$M$11) / Tabelle3!$N$11, 0), "" ) ) )</f>
        <v/>
      </c>
      <c r="AC20" t="str">
        <f>IF(ISBLANK(P20), "", IF(E20="m", ROUNDDOWN((SQRT(P20) - Tabelle3!$R$12) / Tabelle3!$S$12, 0), IF(E20="w", ROUNDDOWN((SQRT(P20) - Tabelle3!$M$12) / Tabelle3!$N$12, 0), "" ) ) )</f>
        <v/>
      </c>
      <c r="AD20" t="str">
        <f>IF(ISBLANK(Q20), "", IF(E20="m", ROUNDDOWN((SQRT(Q20) - Tabelle3!$R$13) / Tabelle3!$S$13, 0), IF(E20="w", ROUNDDOWN((SQRT(Q20) - Tabelle3!$M$13) / Tabelle3!$N$13, 0), "" ) ) )</f>
        <v/>
      </c>
      <c r="AE20" t="str">
        <f>IF(ISBLANK(R20), "", IF(E20="m", ROUNDDOWN((SQRT(R20) - Tabelle3!$R$14) / Tabelle3!$S$14, 0), IF(E20="w", ROUNDDOWN((SQRT(R20) - Tabelle3!$M$14) / Tabelle3!$N$14, 0), "" ) ) )</f>
        <v/>
      </c>
      <c r="AF2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20" t="str">
        <f>IF(D20 &lt;&gt; "",
    IF(E20 = "m",
        IF(AF20 &gt;= VLOOKUP(D20, Tabelle3!$A$26:$D$36, 4, TRUE), "Ehrenurkunde",
        IF(AF20 &gt;= VLOOKUP(D20, Tabelle3!$A$26:$D$36, 3, TRUE), "Siegerurkunde", "Teilnehmerurkunde")),
    IF(AF20 &gt;= VLOOKUP(D20, Tabelle3!$A$15:$D$24, 4, TRUE), "Ehrenurkunde",
        IF(AF20 &gt;= VLOOKUP(D20, Tabelle3!$A$15:$D$24, 3, TRUE), "Siegerurkunde", "Teilnehmerurkunde"))
    ),
"")</f>
        <v/>
      </c>
    </row>
    <row r="21" spans="1:33">
      <c r="A21" s="31"/>
      <c r="B21" s="31"/>
      <c r="C21" s="31"/>
      <c r="D21" s="31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t="str">
        <f>IF(ISBLANK(F21),"",IF($B$1="Mit Hand",
    IF(E21="m", ROUNDDOWN(($F$2/(F21+0.24)-Tabelle3!$R$2)/Tabelle3!$S$2, 0),
    IF(E21="w", ROUNDDOWN(($F$2/(F21+0.24)- Tabelle3!$M$2)/Tabelle3!$N$2, 0), "")),
IF($B$1="Elektronisch",
    IF(E21="m", ROUNDDOWN((($F$2/F21)- Tabelle3!$R$2)/Tabelle3!$S$2, 0),
    IF(E21="w", ROUNDDOWN((($F$2/F21)- Tabelle3!$M$2)/Tabelle3!$N$2, 0), "")),
"")))</f>
        <v/>
      </c>
      <c r="T21" t="str">
        <f>IF(ISBLANK(G21), "",
IF($B$1="Mit Hand",
    IF(E21="m", ROUNDDOWN(($G$2/(G21+0.24)-Tabelle3!$R$3)/Tabelle3!$S$3, 0),
    IF(E21="w", ROUNDDOWN(($G$2/(G21+0.24)- Tabelle3!$M$3)/Tabelle3!$N$3, 0), "")),
IF($B$1="Elektronisch",
    IF(E21="m", ROUNDDOWN((($G$2/G21)- Tabelle3!$R$3)/Tabelle3!$S$3, 0),
    IF(E21="w", ROUNDDOWN((($G$2/G21)- Tabelle3!$M$3)/Tabelle3!$N$3, 0), "")),
"")))</f>
        <v/>
      </c>
      <c r="U21" t="str">
        <f>IF(ISBLANK(H21),"",
IF($B$1="Mit Hand",
    IF(E21="m", ROUNDDOWN(($H$2/(H21+0.24)-Tabelle3!$R$4)/Tabelle3!$S$4, 0),
    IF(E21="w", ROUNDDOWN(($H$2/(H21+0.24)- Tabelle3!$M$4)/Tabelle3!$N$4, 0), "")),
IF($B$1="Elektronisch",
    IF(E21="m", ROUNDDOWN((($H$2/H21)- Tabelle3!$R$4)/Tabelle3!$S$4, 0),
    IF(E21="w", ROUNDDOWN((($H$2/H21)- Tabelle3!$M$4)/Tabelle3!$N$4, 0), "")),
"")))</f>
        <v/>
      </c>
      <c r="V21" t="str">
        <f>IF(ISBLANK(I21), "",
IF(E21="m", ROUNDDOWN((($I$2/I21)- Tabelle3!$R$5)/Tabelle3!$S$5, 0),
    IF(E21="w", ROUNDDOWN((($I$2/I21)- Tabelle3!$M$5)/Tabelle3!$N$5, 0), "")))</f>
        <v/>
      </c>
      <c r="W21" t="str">
        <f>IF(ISBLANK(J21),"",
IF(E21="m", ROUNDDOWN((($J$2/J21)- Tabelle3!$R$6)/Tabelle3!$S$6, 0)))</f>
        <v/>
      </c>
      <c r="X21" t="str">
        <f>IF(ISBLANK(K21), "",
IF(E21="m", ROUNDDOWN((($K$2/K21)- Tabelle3!$R$7)/Tabelle3!$S$7, 0),
    IF(E21="w", ROUNDDOWN((($K$2/K21)- Tabelle3!$M$7)/Tabelle3!$N$7, 0), "")))</f>
        <v/>
      </c>
      <c r="Y21" t="str">
        <f>IF(ISBLANK(L21), "",
IF(E21="m", ROUNDDOWN((($L$2/L21)- Tabelle3!$R$8)/Tabelle3!$S$8, 0),
    IF(E21="w", ROUNDDOWN((($L$2/L21)- Tabelle3!$M$8)/Tabelle3!$N$8, 0), "")))</f>
        <v/>
      </c>
      <c r="Z21" t="str">
        <f>IF(ISBLANK(M21),
    "",
    IF(E21="m",
        ROUNDDOWN((SQRT(M21) - Tabelle3!$R$9) / Tabelle3!$S$9, 0),
        IF(E21="w",
            ROUNDDOWN((SQRT(M21) - Tabelle3!$M$9) / Tabelle3!$N$9, 0),
            ""
        )
    )
)</f>
        <v/>
      </c>
      <c r="AA21" t="str">
        <f>IF(ISBLANK(N21), "", IF(E21="m", ROUNDDOWN((SQRT(N21) - Tabelle3!$R$10) / Tabelle3!$S$10, 0), IF(E21="w", ROUNDDOWN((SQRT(N21) - Tabelle3!$M$10) / Tabelle3!$N$10, 0), "" ) ) )</f>
        <v/>
      </c>
      <c r="AB21" t="str">
        <f>IF(ISBLANK(O21),"", IF(E21="m", ROUNDDOWN((SQRT(O21) - Tabelle3!$R$11) / Tabelle3!$S$11, 0), IF(E21="w", ROUNDDOWN((SQRT(O21) - Tabelle3!$M$11) / Tabelle3!$N$11, 0), "" ) ) )</f>
        <v/>
      </c>
      <c r="AC21" t="str">
        <f>IF(ISBLANK(P21), "", IF(E21="m", ROUNDDOWN((SQRT(P21) - Tabelle3!$R$12) / Tabelle3!$S$12, 0), IF(E21="w", ROUNDDOWN((SQRT(P21) - Tabelle3!$M$12) / Tabelle3!$N$12, 0), "" ) ) )</f>
        <v/>
      </c>
      <c r="AD21" t="str">
        <f>IF(ISBLANK(Q21), "", IF(E21="m", ROUNDDOWN((SQRT(Q21) - Tabelle3!$R$13) / Tabelle3!$S$13, 0), IF(E21="w", ROUNDDOWN((SQRT(Q21) - Tabelle3!$M$13) / Tabelle3!$N$13, 0), "" ) ) )</f>
        <v/>
      </c>
      <c r="AE21" t="str">
        <f>IF(ISBLANK(R21), "", IF(E21="m", ROUNDDOWN((SQRT(R21) - Tabelle3!$R$14) / Tabelle3!$S$14, 0), IF(E21="w", ROUNDDOWN((SQRT(R21) - Tabelle3!$M$14) / Tabelle3!$N$14, 0), "" ) ) )</f>
        <v/>
      </c>
      <c r="AF21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21" t="str">
        <f>IF(D21 &lt;&gt; "",
    IF(E21 = "m",
        IF(AF21 &gt;= VLOOKUP(D21, Tabelle3!$A$26:$D$36, 4, TRUE), "Ehrenurkunde",
        IF(AF21 &gt;= VLOOKUP(D21, Tabelle3!$A$26:$D$36, 3, TRUE), "Siegerurkunde", "Teilnehmerurkunde")),
    IF(AF21 &gt;= VLOOKUP(D21, Tabelle3!$A$15:$D$24, 4, TRUE), "Ehrenurkunde",
        IF(AF21 &gt;= VLOOKUP(D21, Tabelle3!$A$15:$D$24, 3, TRUE), "Siegerurkunde", "Teilnehmerurkunde"))
    ),
"")</f>
        <v/>
      </c>
    </row>
    <row r="22" spans="1:33">
      <c r="A22" s="31"/>
      <c r="B22" s="31"/>
      <c r="C22" s="31"/>
      <c r="D22" s="31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t="str">
        <f>IF(ISBLANK(F22),"",IF($B$1="Mit Hand",
    IF(E22="m", ROUNDDOWN(($F$2/(F22+0.24)-Tabelle3!$R$2)/Tabelle3!$S$2, 0),
    IF(E22="w", ROUNDDOWN(($F$2/(F22+0.24)- Tabelle3!$M$2)/Tabelle3!$N$2, 0), "")),
IF($B$1="Elektronisch",
    IF(E22="m", ROUNDDOWN((($F$2/F22)- Tabelle3!$R$2)/Tabelle3!$S$2, 0),
    IF(E22="w", ROUNDDOWN((($F$2/F22)- Tabelle3!$M$2)/Tabelle3!$N$2, 0), "")),
"")))</f>
        <v/>
      </c>
      <c r="T22" t="str">
        <f>IF(ISBLANK(G22), "",
IF($B$1="Mit Hand",
    IF(E22="m", ROUNDDOWN(($G$2/(G22+0.24)-Tabelle3!$R$3)/Tabelle3!$S$3, 0),
    IF(E22="w", ROUNDDOWN(($G$2/(G22+0.24)- Tabelle3!$M$3)/Tabelle3!$N$3, 0), "")),
IF($B$1="Elektronisch",
    IF(E22="m", ROUNDDOWN((($G$2/G22)- Tabelle3!$R$3)/Tabelle3!$S$3, 0),
    IF(E22="w", ROUNDDOWN((($G$2/G22)- Tabelle3!$M$3)/Tabelle3!$N$3, 0), "")),
"")))</f>
        <v/>
      </c>
      <c r="U22" t="str">
        <f>IF(ISBLANK(H22),"",
IF($B$1="Mit Hand",
    IF(E22="m", ROUNDDOWN(($H$2/(H22+0.24)-Tabelle3!$R$4)/Tabelle3!$S$4, 0),
    IF(E22="w", ROUNDDOWN(($H$2/(H22+0.24)- Tabelle3!$M$4)/Tabelle3!$N$4, 0), "")),
IF($B$1="Elektronisch",
    IF(E22="m", ROUNDDOWN((($H$2/H22)- Tabelle3!$R$4)/Tabelle3!$S$4, 0),
    IF(E22="w", ROUNDDOWN((($H$2/H22)- Tabelle3!$M$4)/Tabelle3!$N$4, 0), "")),
"")))</f>
        <v/>
      </c>
      <c r="V22" t="str">
        <f>IF(ISBLANK(I22), "",
IF(E22="m", ROUNDDOWN((($I$2/I22)- Tabelle3!$R$5)/Tabelle3!$S$5, 0),
    IF(E22="w", ROUNDDOWN((($I$2/I22)- Tabelle3!$M$5)/Tabelle3!$N$5, 0), "")))</f>
        <v/>
      </c>
      <c r="W22" t="str">
        <f>IF(ISBLANK(J22),"",
IF(E22="m", ROUNDDOWN((($J$2/J22)- Tabelle3!$R$6)/Tabelle3!$S$6, 0)))</f>
        <v/>
      </c>
      <c r="X22" t="str">
        <f>IF(ISBLANK(K22), "",
IF(E22="m", ROUNDDOWN((($K$2/K22)- Tabelle3!$R$7)/Tabelle3!$S$7, 0),
    IF(E22="w", ROUNDDOWN((($K$2/K22)- Tabelle3!$M$7)/Tabelle3!$N$7, 0), "")))</f>
        <v/>
      </c>
      <c r="Y22" t="str">
        <f>IF(ISBLANK(L22), "",
IF(E22="m", ROUNDDOWN((($L$2/L22)- Tabelle3!$R$8)/Tabelle3!$S$8, 0),
    IF(E22="w", ROUNDDOWN((($L$2/L22)- Tabelle3!$M$8)/Tabelle3!$N$8, 0), "")))</f>
        <v/>
      </c>
      <c r="Z22" t="str">
        <f>IF(ISBLANK(M22),
    "",
    IF(E22="m",
        ROUNDDOWN((SQRT(M22) - Tabelle3!$R$9) / Tabelle3!$S$9, 0),
        IF(E22="w",
            ROUNDDOWN((SQRT(M22) - Tabelle3!$M$9) / Tabelle3!$N$9, 0),
            ""
        )
    )
)</f>
        <v/>
      </c>
      <c r="AA22" t="str">
        <f>IF(ISBLANK(N22), "", IF(E22="m", ROUNDDOWN((SQRT(N22) - Tabelle3!$R$10) / Tabelle3!$S$10, 0), IF(E22="w", ROUNDDOWN((SQRT(N22) - Tabelle3!$M$10) / Tabelle3!$N$10, 0), "" ) ) )</f>
        <v/>
      </c>
      <c r="AB22" t="str">
        <f>IF(ISBLANK(O22),"", IF(E22="m", ROUNDDOWN((SQRT(O22) - Tabelle3!$R$11) / Tabelle3!$S$11, 0), IF(E22="w", ROUNDDOWN((SQRT(O22) - Tabelle3!$M$11) / Tabelle3!$N$11, 0), "" ) ) )</f>
        <v/>
      </c>
      <c r="AC22" t="str">
        <f>IF(ISBLANK(P22), "", IF(E22="m", ROUNDDOWN((SQRT(P22) - Tabelle3!$R$12) / Tabelle3!$S$12, 0), IF(E22="w", ROUNDDOWN((SQRT(P22) - Tabelle3!$M$12) / Tabelle3!$N$12, 0), "" ) ) )</f>
        <v/>
      </c>
      <c r="AD22" t="str">
        <f>IF(ISBLANK(Q22), "", IF(E22="m", ROUNDDOWN((SQRT(Q22) - Tabelle3!$R$13) / Tabelle3!$S$13, 0), IF(E22="w", ROUNDDOWN((SQRT(Q22) - Tabelle3!$M$13) / Tabelle3!$N$13, 0), "" ) ) )</f>
        <v/>
      </c>
      <c r="AE22" t="str">
        <f>IF(ISBLANK(R22), "", IF(E22="m", ROUNDDOWN((SQRT(R22) - Tabelle3!$R$14) / Tabelle3!$S$14, 0), IF(E22="w", ROUNDDOWN((SQRT(R22) - Tabelle3!$M$14) / Tabelle3!$N$14, 0), "" ) ) )</f>
        <v/>
      </c>
      <c r="AF22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22" t="str">
        <f>IF(D22 &lt;&gt; "",
    IF(E22 = "m",
        IF(AF22 &gt;= VLOOKUP(D22, Tabelle3!$A$26:$D$36, 4, TRUE), "Ehrenurkunde",
        IF(AF22 &gt;= VLOOKUP(D22, Tabelle3!$A$26:$D$36, 3, TRUE), "Siegerurkunde", "Teilnehmerurkunde")),
    IF(AF22 &gt;= VLOOKUP(D22, Tabelle3!$A$15:$D$24, 4, TRUE), "Ehrenurkunde",
        IF(AF22 &gt;= VLOOKUP(D22, Tabelle3!$A$15:$D$24, 3, TRUE), "Siegerurkunde", "Teilnehmerurkunde"))
    ),
"")</f>
        <v/>
      </c>
    </row>
    <row r="23" spans="1:33">
      <c r="A23" s="31"/>
      <c r="B23" s="31"/>
      <c r="C23" s="31"/>
      <c r="D23" s="31"/>
      <c r="E23" s="3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t="str">
        <f>IF(ISBLANK(F23),"",IF($B$1="Mit Hand",
    IF(E23="m", ROUNDDOWN(($F$2/(F23+0.24)-Tabelle3!$R$2)/Tabelle3!$S$2, 0),
    IF(E23="w", ROUNDDOWN(($F$2/(F23+0.24)- Tabelle3!$M$2)/Tabelle3!$N$2, 0), "")),
IF($B$1="Elektronisch",
    IF(E23="m", ROUNDDOWN((($F$2/F23)- Tabelle3!$R$2)/Tabelle3!$S$2, 0),
    IF(E23="w", ROUNDDOWN((($F$2/F23)- Tabelle3!$M$2)/Tabelle3!$N$2, 0), "")),
"")))</f>
        <v/>
      </c>
      <c r="T23" t="str">
        <f>IF(ISBLANK(G23), "",
IF($B$1="Mit Hand",
    IF(E23="m", ROUNDDOWN(($G$2/(G23+0.24)-Tabelle3!$R$3)/Tabelle3!$S$3, 0),
    IF(E23="w", ROUNDDOWN(($G$2/(G23+0.24)- Tabelle3!$M$3)/Tabelle3!$N$3, 0), "")),
IF($B$1="Elektronisch",
    IF(E23="m", ROUNDDOWN((($G$2/G23)- Tabelle3!$R$3)/Tabelle3!$S$3, 0),
    IF(E23="w", ROUNDDOWN((($G$2/G23)- Tabelle3!$M$3)/Tabelle3!$N$3, 0), "")),
"")))</f>
        <v/>
      </c>
      <c r="U23" t="str">
        <f>IF(ISBLANK(H23),"",
IF($B$1="Mit Hand",
    IF(E23="m", ROUNDDOWN(($H$2/(H23+0.24)-Tabelle3!$R$4)/Tabelle3!$S$4, 0),
    IF(E23="w", ROUNDDOWN(($H$2/(H23+0.24)- Tabelle3!$M$4)/Tabelle3!$N$4, 0), "")),
IF($B$1="Elektronisch",
    IF(E23="m", ROUNDDOWN((($H$2/H23)- Tabelle3!$R$4)/Tabelle3!$S$4, 0),
    IF(E23="w", ROUNDDOWN((($H$2/H23)- Tabelle3!$M$4)/Tabelle3!$N$4, 0), "")),
"")))</f>
        <v/>
      </c>
      <c r="V23" t="str">
        <f>IF(ISBLANK(I23), "",
IF(E23="m", ROUNDDOWN((($I$2/I23)- Tabelle3!$R$5)/Tabelle3!$S$5, 0),
    IF(E23="w", ROUNDDOWN((($I$2/I23)- Tabelle3!$M$5)/Tabelle3!$N$5, 0), "")))</f>
        <v/>
      </c>
      <c r="W23" t="str">
        <f>IF(ISBLANK(J23),"",
IF(E23="m", ROUNDDOWN((($J$2/J23)- Tabelle3!$R$6)/Tabelle3!$S$6, 0)))</f>
        <v/>
      </c>
      <c r="X23" t="str">
        <f>IF(ISBLANK(K23), "",
IF(E23="m", ROUNDDOWN((($K$2/K23)- Tabelle3!$R$7)/Tabelle3!$S$7, 0),
    IF(E23="w", ROUNDDOWN((($K$2/K23)- Tabelle3!$M$7)/Tabelle3!$N$7, 0), "")))</f>
        <v/>
      </c>
      <c r="Y23" t="str">
        <f>IF(ISBLANK(L23), "",
IF(E23="m", ROUNDDOWN((($L$2/L23)- Tabelle3!$R$8)/Tabelle3!$S$8, 0),
    IF(E23="w", ROUNDDOWN((($L$2/L23)- Tabelle3!$M$8)/Tabelle3!$N$8, 0), "")))</f>
        <v/>
      </c>
      <c r="Z23" t="str">
        <f>IF(ISBLANK(M23),
    "",
    IF(E23="m",
        ROUNDDOWN((SQRT(M23) - Tabelle3!$R$9) / Tabelle3!$S$9, 0),
        IF(E23="w",
            ROUNDDOWN((SQRT(M23) - Tabelle3!$M$9) / Tabelle3!$N$9, 0),
            ""
        )
    )
)</f>
        <v/>
      </c>
      <c r="AA23" t="str">
        <f>IF(ISBLANK(N23), "", IF(E23="m", ROUNDDOWN((SQRT(N23) - Tabelle3!$R$10) / Tabelle3!$S$10, 0), IF(E23="w", ROUNDDOWN((SQRT(N23) - Tabelle3!$M$10) / Tabelle3!$N$10, 0), "" ) ) )</f>
        <v/>
      </c>
      <c r="AB23" t="str">
        <f>IF(ISBLANK(O23),"", IF(E23="m", ROUNDDOWN((SQRT(O23) - Tabelle3!$R$11) / Tabelle3!$S$11, 0), IF(E23="w", ROUNDDOWN((SQRT(O23) - Tabelle3!$M$11) / Tabelle3!$N$11, 0), "" ) ) )</f>
        <v/>
      </c>
      <c r="AC23" t="str">
        <f>IF(ISBLANK(P23), "", IF(E23="m", ROUNDDOWN((SQRT(P23) - Tabelle3!$R$12) / Tabelle3!$S$12, 0), IF(E23="w", ROUNDDOWN((SQRT(P23) - Tabelle3!$M$12) / Tabelle3!$N$12, 0), "" ) ) )</f>
        <v/>
      </c>
      <c r="AD23" t="str">
        <f>IF(ISBLANK(Q23), "", IF(E23="m", ROUNDDOWN((SQRT(Q23) - Tabelle3!$R$13) / Tabelle3!$S$13, 0), IF(E23="w", ROUNDDOWN((SQRT(Q23) - Tabelle3!$M$13) / Tabelle3!$N$13, 0), "" ) ) )</f>
        <v/>
      </c>
      <c r="AE23" t="str">
        <f>IF(ISBLANK(R23), "", IF(E23="m", ROUNDDOWN((SQRT(R23) - Tabelle3!$R$14) / Tabelle3!$S$14, 0), IF(E23="w", ROUNDDOWN((SQRT(R23) - Tabelle3!$M$14) / Tabelle3!$N$14, 0), "" ) ) )</f>
        <v/>
      </c>
      <c r="AF23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23" t="str">
        <f>IF(D23 &lt;&gt; "",
    IF(E23 = "m",
        IF(AF23 &gt;= VLOOKUP(D23, Tabelle3!$A$26:$D$36, 4, TRUE), "Ehrenurkunde",
        IF(AF23 &gt;= VLOOKUP(D23, Tabelle3!$A$26:$D$36, 3, TRUE), "Siegerurkunde", "Teilnehmerurkunde")),
    IF(AF23 &gt;= VLOOKUP(D23, Tabelle3!$A$15:$D$24, 4, TRUE), "Ehrenurkunde",
        IF(AF23 &gt;= VLOOKUP(D23, Tabelle3!$A$15:$D$24, 3, TRUE), "Siegerurkunde", "Teilnehmerurkunde"))
    ),
"")</f>
        <v/>
      </c>
    </row>
    <row r="24" spans="1:33">
      <c r="A24" s="31"/>
      <c r="B24" s="31"/>
      <c r="C24" s="31"/>
      <c r="D24" s="31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t="str">
        <f>IF(ISBLANK(F24),"",IF($B$1="Mit Hand",
    IF(E24="m", ROUNDDOWN(($F$2/(F24+0.24)-Tabelle3!$R$2)/Tabelle3!$S$2, 0),
    IF(E24="w", ROUNDDOWN(($F$2/(F24+0.24)- Tabelle3!$M$2)/Tabelle3!$N$2, 0), "")),
IF($B$1="Elektronisch",
    IF(E24="m", ROUNDDOWN((($F$2/F24)- Tabelle3!$R$2)/Tabelle3!$S$2, 0),
    IF(E24="w", ROUNDDOWN((($F$2/F24)- Tabelle3!$M$2)/Tabelle3!$N$2, 0), "")),
"")))</f>
        <v/>
      </c>
      <c r="T24" t="str">
        <f>IF(ISBLANK(G24), "",
IF($B$1="Mit Hand",
    IF(E24="m", ROUNDDOWN(($G$2/(G24+0.24)-Tabelle3!$R$3)/Tabelle3!$S$3, 0),
    IF(E24="w", ROUNDDOWN(($G$2/(G24+0.24)- Tabelle3!$M$3)/Tabelle3!$N$3, 0), "")),
IF($B$1="Elektronisch",
    IF(E24="m", ROUNDDOWN((($G$2/G24)- Tabelle3!$R$3)/Tabelle3!$S$3, 0),
    IF(E24="w", ROUNDDOWN((($G$2/G24)- Tabelle3!$M$3)/Tabelle3!$N$3, 0), "")),
"")))</f>
        <v/>
      </c>
      <c r="U24" t="str">
        <f>IF(ISBLANK(H24),"",
IF($B$1="Mit Hand",
    IF(E24="m", ROUNDDOWN(($H$2/(H24+0.24)-Tabelle3!$R$4)/Tabelle3!$S$4, 0),
    IF(E24="w", ROUNDDOWN(($H$2/(H24+0.24)- Tabelle3!$M$4)/Tabelle3!$N$4, 0), "")),
IF($B$1="Elektronisch",
    IF(E24="m", ROUNDDOWN((($H$2/H24)- Tabelle3!$R$4)/Tabelle3!$S$4, 0),
    IF(E24="w", ROUNDDOWN((($H$2/H24)- Tabelle3!$M$4)/Tabelle3!$N$4, 0), "")),
"")))</f>
        <v/>
      </c>
      <c r="V24" t="str">
        <f>IF(ISBLANK(I24), "",
IF(E24="m", ROUNDDOWN((($I$2/I24)- Tabelle3!$R$5)/Tabelle3!$S$5, 0),
    IF(E24="w", ROUNDDOWN((($I$2/I24)- Tabelle3!$M$5)/Tabelle3!$N$5, 0), "")))</f>
        <v/>
      </c>
      <c r="W24" t="str">
        <f>IF(ISBLANK(J24),"",
IF(E24="m", ROUNDDOWN((($J$2/J24)- Tabelle3!$R$6)/Tabelle3!$S$6, 0)))</f>
        <v/>
      </c>
      <c r="X24" t="str">
        <f>IF(ISBLANK(K24), "",
IF(E24="m", ROUNDDOWN((($K$2/K24)- Tabelle3!$R$7)/Tabelle3!$S$7, 0),
    IF(E24="w", ROUNDDOWN((($K$2/K24)- Tabelle3!$M$7)/Tabelle3!$N$7, 0), "")))</f>
        <v/>
      </c>
      <c r="Y24" t="str">
        <f>IF(ISBLANK(L24), "",
IF(E24="m", ROUNDDOWN((($L$2/L24)- Tabelle3!$R$8)/Tabelle3!$S$8, 0),
    IF(E24="w", ROUNDDOWN((($L$2/L24)- Tabelle3!$M$8)/Tabelle3!$N$8, 0), "")))</f>
        <v/>
      </c>
      <c r="Z24" t="str">
        <f>IF(ISBLANK(M24),
    "",
    IF(E24="m",
        ROUNDDOWN((SQRT(M24) - Tabelle3!$R$9) / Tabelle3!$S$9, 0),
        IF(E24="w",
            ROUNDDOWN((SQRT(M24) - Tabelle3!$M$9) / Tabelle3!$N$9, 0),
            ""
        )
    )
)</f>
        <v/>
      </c>
      <c r="AA24" t="str">
        <f>IF(ISBLANK(N24), "", IF(E24="m", ROUNDDOWN((SQRT(N24) - Tabelle3!$R$10) / Tabelle3!$S$10, 0), IF(E24="w", ROUNDDOWN((SQRT(N24) - Tabelle3!$M$10) / Tabelle3!$N$10, 0), "" ) ) )</f>
        <v/>
      </c>
      <c r="AB24" t="str">
        <f>IF(ISBLANK(O24),"", IF(E24="m", ROUNDDOWN((SQRT(O24) - Tabelle3!$R$11) / Tabelle3!$S$11, 0), IF(E24="w", ROUNDDOWN((SQRT(O24) - Tabelle3!$M$11) / Tabelle3!$N$11, 0), "" ) ) )</f>
        <v/>
      </c>
      <c r="AC24" t="str">
        <f>IF(ISBLANK(P24), "", IF(E24="m", ROUNDDOWN((SQRT(P24) - Tabelle3!$R$12) / Tabelle3!$S$12, 0), IF(E24="w", ROUNDDOWN((SQRT(P24) - Tabelle3!$M$12) / Tabelle3!$N$12, 0), "" ) ) )</f>
        <v/>
      </c>
      <c r="AD24" t="str">
        <f>IF(ISBLANK(Q24), "", IF(E24="m", ROUNDDOWN((SQRT(Q24) - Tabelle3!$R$13) / Tabelle3!$S$13, 0), IF(E24="w", ROUNDDOWN((SQRT(Q24) - Tabelle3!$M$13) / Tabelle3!$N$13, 0), "" ) ) )</f>
        <v/>
      </c>
      <c r="AE24" t="str">
        <f>IF(ISBLANK(R24), "", IF(E24="m", ROUNDDOWN((SQRT(R24) - Tabelle3!$R$14) / Tabelle3!$S$14, 0), IF(E24="w", ROUNDDOWN((SQRT(R24) - Tabelle3!$M$14) / Tabelle3!$N$14, 0), "" ) ) )</f>
        <v/>
      </c>
      <c r="AF24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24" t="str">
        <f>IF(D24 &lt;&gt; "",
    IF(E24 = "m",
        IF(AF24 &gt;= VLOOKUP(D24, Tabelle3!$A$26:$D$36, 4, TRUE), "Ehrenurkunde",
        IF(AF24 &gt;= VLOOKUP(D24, Tabelle3!$A$26:$D$36, 3, TRUE), "Siegerurkunde", "Teilnehmerurkunde")),
    IF(AF24 &gt;= VLOOKUP(D24, Tabelle3!$A$15:$D$24, 4, TRUE), "Ehrenurkunde",
        IF(AF24 &gt;= VLOOKUP(D24, Tabelle3!$A$15:$D$24, 3, TRUE), "Siegerurkunde", "Teilnehmerurkunde"))
    ),
"")</f>
        <v/>
      </c>
    </row>
    <row r="25" spans="1:33">
      <c r="A25" s="31"/>
      <c r="B25" s="31"/>
      <c r="C25" s="31"/>
      <c r="D25" s="31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t="str">
        <f>IF(ISBLANK(F25),"",IF($B$1="Mit Hand",
    IF(E25="m", ROUNDDOWN(($F$2/(F25+0.24)-Tabelle3!$R$2)/Tabelle3!$S$2, 0),
    IF(E25="w", ROUNDDOWN(($F$2/(F25+0.24)- Tabelle3!$M$2)/Tabelle3!$N$2, 0), "")),
IF($B$1="Elektronisch",
    IF(E25="m", ROUNDDOWN((($F$2/F25)- Tabelle3!$R$2)/Tabelle3!$S$2, 0),
    IF(E25="w", ROUNDDOWN((($F$2/F25)- Tabelle3!$M$2)/Tabelle3!$N$2, 0), "")),
"")))</f>
        <v/>
      </c>
      <c r="T25" t="str">
        <f>IF(ISBLANK(G25), "",
IF($B$1="Mit Hand",
    IF(E25="m", ROUNDDOWN(($G$2/(G25+0.24)-Tabelle3!$R$3)/Tabelle3!$S$3, 0),
    IF(E25="w", ROUNDDOWN(($G$2/(G25+0.24)- Tabelle3!$M$3)/Tabelle3!$N$3, 0), "")),
IF($B$1="Elektronisch",
    IF(E25="m", ROUNDDOWN((($G$2/G25)- Tabelle3!$R$3)/Tabelle3!$S$3, 0),
    IF(E25="w", ROUNDDOWN((($G$2/G25)- Tabelle3!$M$3)/Tabelle3!$N$3, 0), "")),
"")))</f>
        <v/>
      </c>
      <c r="U25" t="str">
        <f>IF(ISBLANK(H25),"",
IF($B$1="Mit Hand",
    IF(E25="m", ROUNDDOWN(($H$2/(H25+0.24)-Tabelle3!$R$4)/Tabelle3!$S$4, 0),
    IF(E25="w", ROUNDDOWN(($H$2/(H25+0.24)- Tabelle3!$M$4)/Tabelle3!$N$4, 0), "")),
IF($B$1="Elektronisch",
    IF(E25="m", ROUNDDOWN((($H$2/H25)- Tabelle3!$R$4)/Tabelle3!$S$4, 0),
    IF(E25="w", ROUNDDOWN((($H$2/H25)- Tabelle3!$M$4)/Tabelle3!$N$4, 0), "")),
"")))</f>
        <v/>
      </c>
      <c r="V25" t="str">
        <f>IF(ISBLANK(I25), "",
IF(E25="m", ROUNDDOWN((($I$2/I25)- Tabelle3!$R$5)/Tabelle3!$S$5, 0),
    IF(E25="w", ROUNDDOWN((($I$2/I25)- Tabelle3!$M$5)/Tabelle3!$N$5, 0), "")))</f>
        <v/>
      </c>
      <c r="W25" t="str">
        <f>IF(ISBLANK(J25),"",
IF(E25="m", ROUNDDOWN((($J$2/J25)- Tabelle3!$R$6)/Tabelle3!$S$6, 0)))</f>
        <v/>
      </c>
      <c r="X25" t="str">
        <f>IF(ISBLANK(K25), "",
IF(E25="m", ROUNDDOWN((($K$2/K25)- Tabelle3!$R$7)/Tabelle3!$S$7, 0),
    IF(E25="w", ROUNDDOWN((($K$2/K25)- Tabelle3!$M$7)/Tabelle3!$N$7, 0), "")))</f>
        <v/>
      </c>
      <c r="Y25" t="str">
        <f>IF(ISBLANK(L25), "",
IF(E25="m", ROUNDDOWN((($L$2/L25)- Tabelle3!$R$8)/Tabelle3!$S$8, 0),
    IF(E25="w", ROUNDDOWN((($L$2/L25)- Tabelle3!$M$8)/Tabelle3!$N$8, 0), "")))</f>
        <v/>
      </c>
      <c r="Z25" t="str">
        <f>IF(ISBLANK(M25),
    "",
    IF(E25="m",
        ROUNDDOWN((SQRT(M25) - Tabelle3!$R$9) / Tabelle3!$S$9, 0),
        IF(E25="w",
            ROUNDDOWN((SQRT(M25) - Tabelle3!$M$9) / Tabelle3!$N$9, 0),
            ""
        )
    )
)</f>
        <v/>
      </c>
      <c r="AA25" t="str">
        <f>IF(ISBLANK(N25), "", IF(E25="m", ROUNDDOWN((SQRT(N25) - Tabelle3!$R$10) / Tabelle3!$S$10, 0), IF(E25="w", ROUNDDOWN((SQRT(N25) - Tabelle3!$M$10) / Tabelle3!$N$10, 0), "" ) ) )</f>
        <v/>
      </c>
      <c r="AB25" t="str">
        <f>IF(ISBLANK(O25),"", IF(E25="m", ROUNDDOWN((SQRT(O25) - Tabelle3!$R$11) / Tabelle3!$S$11, 0), IF(E25="w", ROUNDDOWN((SQRT(O25) - Tabelle3!$M$11) / Tabelle3!$N$11, 0), "" ) ) )</f>
        <v/>
      </c>
      <c r="AC25" t="str">
        <f>IF(ISBLANK(P25), "", IF(E25="m", ROUNDDOWN((SQRT(P25) - Tabelle3!$R$12) / Tabelle3!$S$12, 0), IF(E25="w", ROUNDDOWN((SQRT(P25) - Tabelle3!$M$12) / Tabelle3!$N$12, 0), "" ) ) )</f>
        <v/>
      </c>
      <c r="AD25" t="str">
        <f>IF(ISBLANK(Q25), "", IF(E25="m", ROUNDDOWN((SQRT(Q25) - Tabelle3!$R$13) / Tabelle3!$S$13, 0), IF(E25="w", ROUNDDOWN((SQRT(Q25) - Tabelle3!$M$13) / Tabelle3!$N$13, 0), "" ) ) )</f>
        <v/>
      </c>
      <c r="AE25" t="str">
        <f>IF(ISBLANK(R25), "", IF(E25="m", ROUNDDOWN((SQRT(R25) - Tabelle3!$R$14) / Tabelle3!$S$14, 0), IF(E25="w", ROUNDDOWN((SQRT(R25) - Tabelle3!$M$14) / Tabelle3!$N$14, 0), "" ) ) )</f>
        <v/>
      </c>
      <c r="AF25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25" t="str">
        <f>IF(D25 &lt;&gt; "",
    IF(E25 = "m",
        IF(AF25 &gt;= VLOOKUP(D25, Tabelle3!$A$26:$D$36, 4, TRUE), "Ehrenurkunde",
        IF(AF25 &gt;= VLOOKUP(D25, Tabelle3!$A$26:$D$36, 3, TRUE), "Siegerurkunde", "Teilnehmerurkunde")),
    IF(AF25 &gt;= VLOOKUP(D25, Tabelle3!$A$15:$D$24, 4, TRUE), "Ehrenurkunde",
        IF(AF25 &gt;= VLOOKUP(D25, Tabelle3!$A$15:$D$24, 3, TRUE), "Siegerurkunde", "Teilnehmerurkunde"))
    ),
"")</f>
        <v/>
      </c>
    </row>
    <row r="26" spans="1:33">
      <c r="A26" s="31"/>
      <c r="B26" s="31"/>
      <c r="C26" s="31"/>
      <c r="D26" s="31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t="str">
        <f>IF(ISBLANK(F26),"",IF($B$1="Mit Hand",
    IF(E26="m", ROUNDDOWN(($F$2/(F26+0.24)-Tabelle3!$R$2)/Tabelle3!$S$2, 0),
    IF(E26="w", ROUNDDOWN(($F$2/(F26+0.24)- Tabelle3!$M$2)/Tabelle3!$N$2, 0), "")),
IF($B$1="Elektronisch",
    IF(E26="m", ROUNDDOWN((($F$2/F26)- Tabelle3!$R$2)/Tabelle3!$S$2, 0),
    IF(E26="w", ROUNDDOWN((($F$2/F26)- Tabelle3!$M$2)/Tabelle3!$N$2, 0), "")),
"")))</f>
        <v/>
      </c>
      <c r="T26" t="str">
        <f>IF(ISBLANK(G26), "",
IF($B$1="Mit Hand",
    IF(E26="m", ROUNDDOWN(($G$2/(G26+0.24)-Tabelle3!$R$3)/Tabelle3!$S$3, 0),
    IF(E26="w", ROUNDDOWN(($G$2/(G26+0.24)- Tabelle3!$M$3)/Tabelle3!$N$3, 0), "")),
IF($B$1="Elektronisch",
    IF(E26="m", ROUNDDOWN((($G$2/G26)- Tabelle3!$R$3)/Tabelle3!$S$3, 0),
    IF(E26="w", ROUNDDOWN((($G$2/G26)- Tabelle3!$M$3)/Tabelle3!$N$3, 0), "")),
"")))</f>
        <v/>
      </c>
      <c r="U26" t="str">
        <f>IF(ISBLANK(H26),"",
IF($B$1="Mit Hand",
    IF(E26="m", ROUNDDOWN(($H$2/(H26+0.24)-Tabelle3!$R$4)/Tabelle3!$S$4, 0),
    IF(E26="w", ROUNDDOWN(($H$2/(H26+0.24)- Tabelle3!$M$4)/Tabelle3!$N$4, 0), "")),
IF($B$1="Elektronisch",
    IF(E26="m", ROUNDDOWN((($H$2/H26)- Tabelle3!$R$4)/Tabelle3!$S$4, 0),
    IF(E26="w", ROUNDDOWN((($H$2/H26)- Tabelle3!$M$4)/Tabelle3!$N$4, 0), "")),
"")))</f>
        <v/>
      </c>
      <c r="V26" t="str">
        <f>IF(ISBLANK(I26), "",
IF(E26="m", ROUNDDOWN((($I$2/I26)- Tabelle3!$R$5)/Tabelle3!$S$5, 0),
    IF(E26="w", ROUNDDOWN((($I$2/I26)- Tabelle3!$M$5)/Tabelle3!$N$5, 0), "")))</f>
        <v/>
      </c>
      <c r="W26" t="str">
        <f>IF(ISBLANK(J26),"",
IF(E26="m", ROUNDDOWN((($J$2/J26)- Tabelle3!$R$6)/Tabelle3!$S$6, 0)))</f>
        <v/>
      </c>
      <c r="X26" t="str">
        <f>IF(ISBLANK(K26), "",
IF(E26="m", ROUNDDOWN((($K$2/K26)- Tabelle3!$R$7)/Tabelle3!$S$7, 0),
    IF(E26="w", ROUNDDOWN((($K$2/K26)- Tabelle3!$M$7)/Tabelle3!$N$7, 0), "")))</f>
        <v/>
      </c>
      <c r="Y26" t="str">
        <f>IF(ISBLANK(L26), "",
IF(E26="m", ROUNDDOWN((($L$2/L26)- Tabelle3!$R$8)/Tabelle3!$S$8, 0),
    IF(E26="w", ROUNDDOWN((($L$2/L26)- Tabelle3!$M$8)/Tabelle3!$N$8, 0), "")))</f>
        <v/>
      </c>
      <c r="Z26" t="str">
        <f>IF(ISBLANK(M26),
    "",
    IF(E26="m",
        ROUNDDOWN((SQRT(M26) - Tabelle3!$R$9) / Tabelle3!$S$9, 0),
        IF(E26="w",
            ROUNDDOWN((SQRT(M26) - Tabelle3!$M$9) / Tabelle3!$N$9, 0),
            ""
        )
    )
)</f>
        <v/>
      </c>
      <c r="AA26" t="str">
        <f>IF(ISBLANK(N26), "", IF(E26="m", ROUNDDOWN((SQRT(N26) - Tabelle3!$R$10) / Tabelle3!$S$10, 0), IF(E26="w", ROUNDDOWN((SQRT(N26) - Tabelle3!$M$10) / Tabelle3!$N$10, 0), "" ) ) )</f>
        <v/>
      </c>
      <c r="AB26" t="str">
        <f>IF(ISBLANK(O26),"", IF(E26="m", ROUNDDOWN((SQRT(O26) - Tabelle3!$R$11) / Tabelle3!$S$11, 0), IF(E26="w", ROUNDDOWN((SQRT(O26) - Tabelle3!$M$11) / Tabelle3!$N$11, 0), "" ) ) )</f>
        <v/>
      </c>
      <c r="AC26" t="str">
        <f>IF(ISBLANK(P26), "", IF(E26="m", ROUNDDOWN((SQRT(P26) - Tabelle3!$R$12) / Tabelle3!$S$12, 0), IF(E26="w", ROUNDDOWN((SQRT(P26) - Tabelle3!$M$12) / Tabelle3!$N$12, 0), "" ) ) )</f>
        <v/>
      </c>
      <c r="AD26" t="str">
        <f>IF(ISBLANK(Q26), "", IF(E26="m", ROUNDDOWN((SQRT(Q26) - Tabelle3!$R$13) / Tabelle3!$S$13, 0), IF(E26="w", ROUNDDOWN((SQRT(Q26) - Tabelle3!$M$13) / Tabelle3!$N$13, 0), "" ) ) )</f>
        <v/>
      </c>
      <c r="AE26" t="str">
        <f>IF(ISBLANK(R26), "", IF(E26="m", ROUNDDOWN((SQRT(R26) - Tabelle3!$R$14) / Tabelle3!$S$14, 0), IF(E26="w", ROUNDDOWN((SQRT(R26) - Tabelle3!$M$14) / Tabelle3!$N$14, 0), "" ) ) )</f>
        <v/>
      </c>
      <c r="AF26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26" t="str">
        <f>IF(D26 &lt;&gt; "",
    IF(E26 = "m",
        IF(AF26 &gt;= VLOOKUP(D26, Tabelle3!$A$26:$D$36, 4, TRUE), "Ehrenurkunde",
        IF(AF26 &gt;= VLOOKUP(D26, Tabelle3!$A$26:$D$36, 3, TRUE), "Siegerurkunde", "Teilnehmerurkunde")),
    IF(AF26 &gt;= VLOOKUP(D26, Tabelle3!$A$15:$D$24, 4, TRUE), "Ehrenurkunde",
        IF(AF26 &gt;= VLOOKUP(D26, Tabelle3!$A$15:$D$24, 3, TRUE), "Siegerurkunde", "Teilnehmerurkunde"))
    ),
"")</f>
        <v/>
      </c>
    </row>
    <row r="27" spans="1:33">
      <c r="A27" s="31"/>
      <c r="B27" s="31"/>
      <c r="C27" s="31"/>
      <c r="D27" s="31"/>
      <c r="E27" s="31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t="str">
        <f>IF(ISBLANK(F27),"",IF($B$1="Mit Hand",
    IF(E27="m", ROUNDDOWN(($F$2/(F27+0.24)-Tabelle3!$R$2)/Tabelle3!$S$2, 0),
    IF(E27="w", ROUNDDOWN(($F$2/(F27+0.24)- Tabelle3!$M$2)/Tabelle3!$N$2, 0), "")),
IF($B$1="Elektronisch",
    IF(E27="m", ROUNDDOWN((($F$2/F27)- Tabelle3!$R$2)/Tabelle3!$S$2, 0),
    IF(E27="w", ROUNDDOWN((($F$2/F27)- Tabelle3!$M$2)/Tabelle3!$N$2, 0), "")),
"")))</f>
        <v/>
      </c>
      <c r="T27" t="str">
        <f>IF(ISBLANK(G27), "",
IF($B$1="Mit Hand",
    IF(E27="m", ROUNDDOWN(($G$2/(G27+0.24)-Tabelle3!$R$3)/Tabelle3!$S$3, 0),
    IF(E27="w", ROUNDDOWN(($G$2/(G27+0.24)- Tabelle3!$M$3)/Tabelle3!$N$3, 0), "")),
IF($B$1="Elektronisch",
    IF(E27="m", ROUNDDOWN((($G$2/G27)- Tabelle3!$R$3)/Tabelle3!$S$3, 0),
    IF(E27="w", ROUNDDOWN((($G$2/G27)- Tabelle3!$M$3)/Tabelle3!$N$3, 0), "")),
"")))</f>
        <v/>
      </c>
      <c r="U27" t="str">
        <f>IF(ISBLANK(H27),"",
IF($B$1="Mit Hand",
    IF(E27="m", ROUNDDOWN(($H$2/(H27+0.24)-Tabelle3!$R$4)/Tabelle3!$S$4, 0),
    IF(E27="w", ROUNDDOWN(($H$2/(H27+0.24)- Tabelle3!$M$4)/Tabelle3!$N$4, 0), "")),
IF($B$1="Elektronisch",
    IF(E27="m", ROUNDDOWN((($H$2/H27)- Tabelle3!$R$4)/Tabelle3!$S$4, 0),
    IF(E27="w", ROUNDDOWN((($H$2/H27)- Tabelle3!$M$4)/Tabelle3!$N$4, 0), "")),
"")))</f>
        <v/>
      </c>
      <c r="V27" t="str">
        <f>IF(ISBLANK(I27), "",
IF(E27="m", ROUNDDOWN((($I$2/I27)- Tabelle3!$R$5)/Tabelle3!$S$5, 0),
    IF(E27="w", ROUNDDOWN((($I$2/I27)- Tabelle3!$M$5)/Tabelle3!$N$5, 0), "")))</f>
        <v/>
      </c>
      <c r="W27" t="str">
        <f>IF(ISBLANK(J27),"",
IF(E27="m", ROUNDDOWN((($J$2/J27)- Tabelle3!$R$6)/Tabelle3!$S$6, 0)))</f>
        <v/>
      </c>
      <c r="X27" t="str">
        <f>IF(ISBLANK(K27), "",
IF(E27="m", ROUNDDOWN((($K$2/K27)- Tabelle3!$R$7)/Tabelle3!$S$7, 0),
    IF(E27="w", ROUNDDOWN((($K$2/K27)- Tabelle3!$M$7)/Tabelle3!$N$7, 0), "")))</f>
        <v/>
      </c>
      <c r="Y27" t="str">
        <f>IF(ISBLANK(L27), "",
IF(E27="m", ROUNDDOWN((($L$2/L27)- Tabelle3!$R$8)/Tabelle3!$S$8, 0),
    IF(E27="w", ROUNDDOWN((($L$2/L27)- Tabelle3!$M$8)/Tabelle3!$N$8, 0), "")))</f>
        <v/>
      </c>
      <c r="Z27" t="str">
        <f>IF(ISBLANK(M27),
    "",
    IF(E27="m",
        ROUNDDOWN((SQRT(M27) - Tabelle3!$R$9) / Tabelle3!$S$9, 0),
        IF(E27="w",
            ROUNDDOWN((SQRT(M27) - Tabelle3!$M$9) / Tabelle3!$N$9, 0),
            ""
        )
    )
)</f>
        <v/>
      </c>
      <c r="AA27" t="str">
        <f>IF(ISBLANK(N27), "", IF(E27="m", ROUNDDOWN((SQRT(N27) - Tabelle3!$R$10) / Tabelle3!$S$10, 0), IF(E27="w", ROUNDDOWN((SQRT(N27) - Tabelle3!$M$10) / Tabelle3!$N$10, 0), "" ) ) )</f>
        <v/>
      </c>
      <c r="AB27" t="str">
        <f>IF(ISBLANK(O27),"", IF(E27="m", ROUNDDOWN((SQRT(O27) - Tabelle3!$R$11) / Tabelle3!$S$11, 0), IF(E27="w", ROUNDDOWN((SQRT(O27) - Tabelle3!$M$11) / Tabelle3!$N$11, 0), "" ) ) )</f>
        <v/>
      </c>
      <c r="AC27" t="str">
        <f>IF(ISBLANK(P27), "", IF(E27="m", ROUNDDOWN((SQRT(P27) - Tabelle3!$R$12) / Tabelle3!$S$12, 0), IF(E27="w", ROUNDDOWN((SQRT(P27) - Tabelle3!$M$12) / Tabelle3!$N$12, 0), "" ) ) )</f>
        <v/>
      </c>
      <c r="AD27" t="str">
        <f>IF(ISBLANK(Q27), "", IF(E27="m", ROUNDDOWN((SQRT(Q27) - Tabelle3!$R$13) / Tabelle3!$S$13, 0), IF(E27="w", ROUNDDOWN((SQRT(Q27) - Tabelle3!$M$13) / Tabelle3!$N$13, 0), "" ) ) )</f>
        <v/>
      </c>
      <c r="AE27" t="str">
        <f>IF(ISBLANK(R27), "", IF(E27="m", ROUNDDOWN((SQRT(R27) - Tabelle3!$R$14) / Tabelle3!$S$14, 0), IF(E27="w", ROUNDDOWN((SQRT(R27) - Tabelle3!$M$14) / Tabelle3!$N$14, 0), "" ) ) )</f>
        <v/>
      </c>
      <c r="AF27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27" t="str">
        <f>IF(D27 &lt;&gt; "",
    IF(E27 = "m",
        IF(AF27 &gt;= VLOOKUP(D27, Tabelle3!$A$26:$D$36, 4, TRUE), "Ehrenurkunde",
        IF(AF27 &gt;= VLOOKUP(D27, Tabelle3!$A$26:$D$36, 3, TRUE), "Siegerurkunde", "Teilnehmerurkunde")),
    IF(AF27 &gt;= VLOOKUP(D27, Tabelle3!$A$15:$D$24, 4, TRUE), "Ehrenurkunde",
        IF(AF27 &gt;= VLOOKUP(D27, Tabelle3!$A$15:$D$24, 3, TRUE), "Siegerurkunde", "Teilnehmerurkunde"))
    ),
"")</f>
        <v/>
      </c>
    </row>
    <row r="28" spans="1:33">
      <c r="A28" s="31"/>
      <c r="B28" s="31"/>
      <c r="C28" s="31"/>
      <c r="D28" s="31"/>
      <c r="E28" s="3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t="str">
        <f>IF(ISBLANK(F28),"",IF($B$1="Mit Hand",
    IF(E28="m", ROUNDDOWN(($F$2/(F28+0.24)-Tabelle3!$R$2)/Tabelle3!$S$2, 0),
    IF(E28="w", ROUNDDOWN(($F$2/(F28+0.24)- Tabelle3!$M$2)/Tabelle3!$N$2, 0), "")),
IF($B$1="Elektronisch",
    IF(E28="m", ROUNDDOWN((($F$2/F28)- Tabelle3!$R$2)/Tabelle3!$S$2, 0),
    IF(E28="w", ROUNDDOWN((($F$2/F28)- Tabelle3!$M$2)/Tabelle3!$N$2, 0), "")),
"")))</f>
        <v/>
      </c>
      <c r="T28" t="str">
        <f>IF(ISBLANK(G28), "",
IF($B$1="Mit Hand",
    IF(E28="m", ROUNDDOWN(($G$2/(G28+0.24)-Tabelle3!$R$3)/Tabelle3!$S$3, 0),
    IF(E28="w", ROUNDDOWN(($G$2/(G28+0.24)- Tabelle3!$M$3)/Tabelle3!$N$3, 0), "")),
IF($B$1="Elektronisch",
    IF(E28="m", ROUNDDOWN((($G$2/G28)- Tabelle3!$R$3)/Tabelle3!$S$3, 0),
    IF(E28="w", ROUNDDOWN((($G$2/G28)- Tabelle3!$M$3)/Tabelle3!$N$3, 0), "")),
"")))</f>
        <v/>
      </c>
      <c r="U28" t="str">
        <f>IF(ISBLANK(H28),"",
IF($B$1="Mit Hand",
    IF(E28="m", ROUNDDOWN(($H$2/(H28+0.24)-Tabelle3!$R$4)/Tabelle3!$S$4, 0),
    IF(E28="w", ROUNDDOWN(($H$2/(H28+0.24)- Tabelle3!$M$4)/Tabelle3!$N$4, 0), "")),
IF($B$1="Elektronisch",
    IF(E28="m", ROUNDDOWN((($H$2/H28)- Tabelle3!$R$4)/Tabelle3!$S$4, 0),
    IF(E28="w", ROUNDDOWN((($H$2/H28)- Tabelle3!$M$4)/Tabelle3!$N$4, 0), "")),
"")))</f>
        <v/>
      </c>
      <c r="V28" t="str">
        <f>IF(ISBLANK(I28), "",
IF(E28="m", ROUNDDOWN((($I$2/I28)- Tabelle3!$R$5)/Tabelle3!$S$5, 0),
    IF(E28="w", ROUNDDOWN((($I$2/I28)- Tabelle3!$M$5)/Tabelle3!$N$5, 0), "")))</f>
        <v/>
      </c>
      <c r="W28" t="str">
        <f>IF(ISBLANK(J28),"",
IF(E28="m", ROUNDDOWN((($J$2/J28)- Tabelle3!$R$6)/Tabelle3!$S$6, 0)))</f>
        <v/>
      </c>
      <c r="X28" t="str">
        <f>IF(ISBLANK(K28), "",
IF(E28="m", ROUNDDOWN((($K$2/K28)- Tabelle3!$R$7)/Tabelle3!$S$7, 0),
    IF(E28="w", ROUNDDOWN((($K$2/K28)- Tabelle3!$M$7)/Tabelle3!$N$7, 0), "")))</f>
        <v/>
      </c>
      <c r="Y28" t="str">
        <f>IF(ISBLANK(L28), "",
IF(E28="m", ROUNDDOWN((($L$2/L28)- Tabelle3!$R$8)/Tabelle3!$S$8, 0),
    IF(E28="w", ROUNDDOWN((($L$2/L28)- Tabelle3!$M$8)/Tabelle3!$N$8, 0), "")))</f>
        <v/>
      </c>
      <c r="Z28" t="str">
        <f>IF(ISBLANK(M28),
    "",
    IF(E28="m",
        ROUNDDOWN((SQRT(M28) - Tabelle3!$R$9) / Tabelle3!$S$9, 0),
        IF(E28="w",
            ROUNDDOWN((SQRT(M28) - Tabelle3!$M$9) / Tabelle3!$N$9, 0),
            ""
        )
    )
)</f>
        <v/>
      </c>
      <c r="AA28" t="str">
        <f>IF(ISBLANK(N28), "", IF(E28="m", ROUNDDOWN((SQRT(N28) - Tabelle3!$R$10) / Tabelle3!$S$10, 0), IF(E28="w", ROUNDDOWN((SQRT(N28) - Tabelle3!$M$10) / Tabelle3!$N$10, 0), "" ) ) )</f>
        <v/>
      </c>
      <c r="AB28" t="str">
        <f>IF(ISBLANK(O28),"", IF(E28="m", ROUNDDOWN((SQRT(O28) - Tabelle3!$R$11) / Tabelle3!$S$11, 0), IF(E28="w", ROUNDDOWN((SQRT(O28) - Tabelle3!$M$11) / Tabelle3!$N$11, 0), "" ) ) )</f>
        <v/>
      </c>
      <c r="AC28" t="str">
        <f>IF(ISBLANK(P28), "", IF(E28="m", ROUNDDOWN((SQRT(P28) - Tabelle3!$R$12) / Tabelle3!$S$12, 0), IF(E28="w", ROUNDDOWN((SQRT(P28) - Tabelle3!$M$12) / Tabelle3!$N$12, 0), "" ) ) )</f>
        <v/>
      </c>
      <c r="AD28" t="str">
        <f>IF(ISBLANK(Q28), "", IF(E28="m", ROUNDDOWN((SQRT(Q28) - Tabelle3!$R$13) / Tabelle3!$S$13, 0), IF(E28="w", ROUNDDOWN((SQRT(Q28) - Tabelle3!$M$13) / Tabelle3!$N$13, 0), "" ) ) )</f>
        <v/>
      </c>
      <c r="AE28" t="str">
        <f>IF(ISBLANK(R28), "", IF(E28="m", ROUNDDOWN((SQRT(R28) - Tabelle3!$R$14) / Tabelle3!$S$14, 0), IF(E28="w", ROUNDDOWN((SQRT(R28) - Tabelle3!$M$14) / Tabelle3!$N$14, 0), "" ) ) )</f>
        <v/>
      </c>
      <c r="AF2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28" s="30" t="str">
        <f>IF(D28 &lt;&gt; "",
    IF(E28 = "m",
        IF(AF28 &gt;= VLOOKUP(D28, Tabelle3!$A$26:$D$36, 4, TRUE), "Ehrenurkunde",
        IF(AF28 &gt;= VLOOKUP(D28, Tabelle3!$A$26:$D$36, 3, TRUE), "Siegerurkunde", "Teilnehmerurkunde")),
    IF(AF28 &gt;= VLOOKUP(D28, Tabelle3!$A$15:$D$24, 4, TRUE), "Ehrenurkunde",
        IF(AF28 &gt;= VLOOKUP(D28, Tabelle3!$A$15:$D$24, 3, TRUE), "Siegerurkunde", "Teilnehmerurkunde"))
    ),
"")</f>
        <v/>
      </c>
    </row>
    <row r="29" spans="1:33">
      <c r="A29" s="31"/>
      <c r="B29" s="31"/>
      <c r="C29" s="31"/>
      <c r="D29" s="31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t="str">
        <f>IF(ISBLANK(F29),"",IF($B$1="Mit Hand",
    IF(E29="m", ROUNDDOWN(($F$2/(F29+0.24)-Tabelle3!$R$2)/Tabelle3!$S$2, 0),
    IF(E29="w", ROUNDDOWN(($F$2/(F29+0.24)- Tabelle3!$M$2)/Tabelle3!$N$2, 0), "")),
IF($B$1="Elektronisch",
    IF(E29="m", ROUNDDOWN((($F$2/F29)- Tabelle3!$R$2)/Tabelle3!$S$2, 0),
    IF(E29="w", ROUNDDOWN((($F$2/F29)- Tabelle3!$M$2)/Tabelle3!$N$2, 0), "")),
"")))</f>
        <v/>
      </c>
      <c r="T29" t="str">
        <f>IF(ISBLANK(G29), "",
IF($B$1="Mit Hand",
    IF(E29="m", ROUNDDOWN(($G$2/(G29+0.24)-Tabelle3!$R$3)/Tabelle3!$S$3, 0),
    IF(E29="w", ROUNDDOWN(($G$2/(G29+0.24)- Tabelle3!$M$3)/Tabelle3!$N$3, 0), "")),
IF($B$1="Elektronisch",
    IF(E29="m", ROUNDDOWN((($G$2/G29)- Tabelle3!$R$3)/Tabelle3!$S$3, 0),
    IF(E29="w", ROUNDDOWN((($G$2/G29)- Tabelle3!$M$3)/Tabelle3!$N$3, 0), "")),
"")))</f>
        <v/>
      </c>
      <c r="U29" t="str">
        <f>IF(ISBLANK(H29),"",
IF($B$1="Mit Hand",
    IF(E29="m", ROUNDDOWN(($H$2/(H29+0.24)-Tabelle3!$R$4)/Tabelle3!$S$4, 0),
    IF(E29="w", ROUNDDOWN(($H$2/(H29+0.24)- Tabelle3!$M$4)/Tabelle3!$N$4, 0), "")),
IF($B$1="Elektronisch",
    IF(E29="m", ROUNDDOWN((($H$2/H29)- Tabelle3!$R$4)/Tabelle3!$S$4, 0),
    IF(E29="w", ROUNDDOWN((($H$2/H29)- Tabelle3!$M$4)/Tabelle3!$N$4, 0), "")),
"")))</f>
        <v/>
      </c>
      <c r="V29" t="str">
        <f>IF(ISBLANK(I29), "",
IF(E29="m", ROUNDDOWN((($I$2/I29)- Tabelle3!$R$5)/Tabelle3!$S$5, 0),
    IF(E29="w", ROUNDDOWN((($I$2/I29)- Tabelle3!$M$5)/Tabelle3!$N$5, 0), "")))</f>
        <v/>
      </c>
      <c r="W29" t="str">
        <f>IF(ISBLANK(J29),"",
IF(E29="m", ROUNDDOWN((($J$2/J29)- Tabelle3!$R$6)/Tabelle3!$S$6, 0)))</f>
        <v/>
      </c>
      <c r="X29" t="str">
        <f>IF(ISBLANK(K29), "",
IF(E29="m", ROUNDDOWN((($K$2/K29)- Tabelle3!$R$7)/Tabelle3!$S$7, 0),
    IF(E29="w", ROUNDDOWN((($K$2/K29)- Tabelle3!$M$7)/Tabelle3!$N$7, 0), "")))</f>
        <v/>
      </c>
      <c r="Y29" t="str">
        <f>IF(ISBLANK(L29), "",
IF(E29="m", ROUNDDOWN((($L$2/L29)- Tabelle3!$R$8)/Tabelle3!$S$8, 0),
    IF(E29="w", ROUNDDOWN((($L$2/L29)- Tabelle3!$M$8)/Tabelle3!$N$8, 0), "")))</f>
        <v/>
      </c>
      <c r="Z29" t="str">
        <f>IF(ISBLANK(M29),
    "",
    IF(E29="m",
        ROUNDDOWN((SQRT(M29) - Tabelle3!$R$9) / Tabelle3!$S$9, 0),
        IF(E29="w",
            ROUNDDOWN((SQRT(M29) - Tabelle3!$M$9) / Tabelle3!$N$9, 0),
            ""
        )
    )
)</f>
        <v/>
      </c>
      <c r="AA29" t="str">
        <f>IF(ISBLANK(N29), "", IF(E29="m", ROUNDDOWN((SQRT(N29) - Tabelle3!$R$10) / Tabelle3!$S$10, 0), IF(E29="w", ROUNDDOWN((SQRT(N29) - Tabelle3!$M$10) / Tabelle3!$N$10, 0), "" ) ) )</f>
        <v/>
      </c>
      <c r="AB29" t="str">
        <f>IF(ISBLANK(O29),"", IF(E29="m", ROUNDDOWN((SQRT(O29) - Tabelle3!$R$11) / Tabelle3!$S$11, 0), IF(E29="w", ROUNDDOWN((SQRT(O29) - Tabelle3!$M$11) / Tabelle3!$N$11, 0), "" ) ) )</f>
        <v/>
      </c>
      <c r="AC29" t="str">
        <f>IF(ISBLANK(P29), "", IF(E29="m", ROUNDDOWN((SQRT(P29) - Tabelle3!$R$12) / Tabelle3!$S$12, 0), IF(E29="w", ROUNDDOWN((SQRT(P29) - Tabelle3!$M$12) / Tabelle3!$N$12, 0), "" ) ) )</f>
        <v/>
      </c>
      <c r="AD29" t="str">
        <f>IF(ISBLANK(Q29), "", IF(E29="m", ROUNDDOWN((SQRT(Q29) - Tabelle3!$R$13) / Tabelle3!$S$13, 0), IF(E29="w", ROUNDDOWN((SQRT(Q29) - Tabelle3!$M$13) / Tabelle3!$N$13, 0), "" ) ) )</f>
        <v/>
      </c>
      <c r="AE29" t="str">
        <f>IF(ISBLANK(R29), "", IF(E29="m", ROUNDDOWN((SQRT(R29) - Tabelle3!$R$14) / Tabelle3!$S$14, 0), IF(E29="w", ROUNDDOWN((SQRT(R29) - Tabelle3!$M$14) / Tabelle3!$N$14, 0), "" ) ) )</f>
        <v/>
      </c>
      <c r="AF2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29" s="30" t="str">
        <f>IF(D29 &lt;&gt; "",
    IF(E29 = "m",
        IF(AF29 &gt;= VLOOKUP(D29, Tabelle3!$A$26:$D$36, 4, TRUE), "Ehrenurkunde",
        IF(AF29 &gt;= VLOOKUP(D29, Tabelle3!$A$26:$D$36, 3, TRUE), "Siegerurkunde", "Teilnehmerurkunde")),
    IF(AF29 &gt;= VLOOKUP(D29, Tabelle3!$A$15:$D$24, 4, TRUE), "Ehrenurkunde",
        IF(AF29 &gt;= VLOOKUP(D29, Tabelle3!$A$15:$D$24, 3, TRUE), "Siegerurkunde", "Teilnehmerurkunde"))
    ),
"")</f>
        <v/>
      </c>
    </row>
    <row r="30" spans="1:33">
      <c r="A30" s="31"/>
      <c r="B30" s="31"/>
      <c r="C30" s="31"/>
      <c r="D30" s="31"/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t="str">
        <f>IF(ISBLANK(F30),"",IF($B$1="Mit Hand",
    IF(E30="m", ROUNDDOWN(($F$2/(F30+0.24)-Tabelle3!$R$2)/Tabelle3!$S$2, 0),
    IF(E30="w", ROUNDDOWN(($F$2/(F30+0.24)- Tabelle3!$M$2)/Tabelle3!$N$2, 0), "")),
IF($B$1="Elektronisch",
    IF(E30="m", ROUNDDOWN((($F$2/F30)- Tabelle3!$R$2)/Tabelle3!$S$2, 0),
    IF(E30="w", ROUNDDOWN((($F$2/F30)- Tabelle3!$M$2)/Tabelle3!$N$2, 0), "")),
"")))</f>
        <v/>
      </c>
      <c r="T30" t="str">
        <f>IF(ISBLANK(G30), "",
IF($B$1="Mit Hand",
    IF(E30="m", ROUNDDOWN(($G$2/(G30+0.24)-Tabelle3!$R$3)/Tabelle3!$S$3, 0),
    IF(E30="w", ROUNDDOWN(($G$2/(G30+0.24)- Tabelle3!$M$3)/Tabelle3!$N$3, 0), "")),
IF($B$1="Elektronisch",
    IF(E30="m", ROUNDDOWN((($G$2/G30)- Tabelle3!$R$3)/Tabelle3!$S$3, 0),
    IF(E30="w", ROUNDDOWN((($G$2/G30)- Tabelle3!$M$3)/Tabelle3!$N$3, 0), "")),
"")))</f>
        <v/>
      </c>
      <c r="U30" t="str">
        <f>IF(ISBLANK(H30),"",
IF($B$1="Mit Hand",
    IF(E30="m", ROUNDDOWN(($H$2/(H30+0.24)-Tabelle3!$R$4)/Tabelle3!$S$4, 0),
    IF(E30="w", ROUNDDOWN(($H$2/(H30+0.24)- Tabelle3!$M$4)/Tabelle3!$N$4, 0), "")),
IF($B$1="Elektronisch",
    IF(E30="m", ROUNDDOWN((($H$2/H30)- Tabelle3!$R$4)/Tabelle3!$S$4, 0),
    IF(E30="w", ROUNDDOWN((($H$2/H30)- Tabelle3!$M$4)/Tabelle3!$N$4, 0), "")),
"")))</f>
        <v/>
      </c>
      <c r="V30" t="str">
        <f>IF(ISBLANK(I30), "",
IF(E30="m", ROUNDDOWN((($I$2/I30)- Tabelle3!$R$5)/Tabelle3!$S$5, 0),
    IF(E30="w", ROUNDDOWN((($I$2/I30)- Tabelle3!$M$5)/Tabelle3!$N$5, 0), "")))</f>
        <v/>
      </c>
      <c r="W30" t="str">
        <f>IF(ISBLANK(J30),"",
IF(E30="m", ROUNDDOWN((($J$2/J30)- Tabelle3!$R$6)/Tabelle3!$S$6, 0)))</f>
        <v/>
      </c>
      <c r="X30" t="str">
        <f>IF(ISBLANK(K30), "",
IF(E30="m", ROUNDDOWN((($K$2/K30)- Tabelle3!$R$7)/Tabelle3!$S$7, 0),
    IF(E30="w", ROUNDDOWN((($K$2/K30)- Tabelle3!$M$7)/Tabelle3!$N$7, 0), "")))</f>
        <v/>
      </c>
      <c r="Y30" t="str">
        <f>IF(ISBLANK(L30), "",
IF(E30="m", ROUNDDOWN((($L$2/L30)- Tabelle3!$R$8)/Tabelle3!$S$8, 0),
    IF(E30="w", ROUNDDOWN((($L$2/L30)- Tabelle3!$M$8)/Tabelle3!$N$8, 0), "")))</f>
        <v/>
      </c>
      <c r="Z30" t="str">
        <f>IF(ISBLANK(M30),
    "",
    IF(E30="m",
        ROUNDDOWN((SQRT(M30) - Tabelle3!$R$9) / Tabelle3!$S$9, 0),
        IF(E30="w",
            ROUNDDOWN((SQRT(M30) - Tabelle3!$M$9) / Tabelle3!$N$9, 0),
            ""
        )
    )
)</f>
        <v/>
      </c>
      <c r="AA30" t="str">
        <f>IF(ISBLANK(N30), "", IF(E30="m", ROUNDDOWN((SQRT(N30) - Tabelle3!$R$10) / Tabelle3!$S$10, 0), IF(E30="w", ROUNDDOWN((SQRT(N30) - Tabelle3!$M$10) / Tabelle3!$N$10, 0), "" ) ) )</f>
        <v/>
      </c>
      <c r="AB30" t="str">
        <f>IF(ISBLANK(O30),"", IF(E30="m", ROUNDDOWN((SQRT(O30) - Tabelle3!$R$11) / Tabelle3!$S$11, 0), IF(E30="w", ROUNDDOWN((SQRT(O30) - Tabelle3!$M$11) / Tabelle3!$N$11, 0), "" ) ) )</f>
        <v/>
      </c>
      <c r="AC30" t="str">
        <f>IF(ISBLANK(P30), "", IF(E30="m", ROUNDDOWN((SQRT(P30) - Tabelle3!$R$12) / Tabelle3!$S$12, 0), IF(E30="w", ROUNDDOWN((SQRT(P30) - Tabelle3!$M$12) / Tabelle3!$N$12, 0), "" ) ) )</f>
        <v/>
      </c>
      <c r="AD30" t="str">
        <f>IF(ISBLANK(Q30), "", IF(E30="m", ROUNDDOWN((SQRT(Q30) - Tabelle3!$R$13) / Tabelle3!$S$13, 0), IF(E30="w", ROUNDDOWN((SQRT(Q30) - Tabelle3!$M$13) / Tabelle3!$N$13, 0), "" ) ) )</f>
        <v/>
      </c>
      <c r="AE30" t="str">
        <f>IF(ISBLANK(R30), "", IF(E30="m", ROUNDDOWN((SQRT(R30) - Tabelle3!$R$14) / Tabelle3!$S$14, 0), IF(E30="w", ROUNDDOWN((SQRT(R30) - Tabelle3!$M$14) / Tabelle3!$N$14, 0), "" ) ) )</f>
        <v/>
      </c>
      <c r="AF3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30" s="30" t="str">
        <f>IF(D30 &lt;&gt; "",
    IF(E30 = "m",
        IF(AF30 &gt;= VLOOKUP(D30, Tabelle3!$A$26:$D$36, 4, TRUE), "Ehrenurkunde",
        IF(AF30 &gt;= VLOOKUP(D30, Tabelle3!$A$26:$D$36, 3, TRUE), "Siegerurkunde", "Teilnehmerurkunde")),
    IF(AF30 &gt;= VLOOKUP(D30, Tabelle3!$A$15:$D$24, 4, TRUE), "Ehrenurkunde",
        IF(AF30 &gt;= VLOOKUP(D30, Tabelle3!$A$15:$D$24, 3, TRUE), "Siegerurkunde", "Teilnehmerurkunde"))
    ),
"")</f>
        <v/>
      </c>
    </row>
    <row r="31" spans="1:33">
      <c r="A31" s="31"/>
      <c r="B31" s="31"/>
      <c r="C31" s="31"/>
      <c r="D31" s="31"/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t="str">
        <f>IF(ISBLANK(F31),"",IF($B$1="Mit Hand",
    IF(E31="m", ROUNDDOWN(($F$2/(F31+0.24)-Tabelle3!$R$2)/Tabelle3!$S$2, 0),
    IF(E31="w", ROUNDDOWN(($F$2/(F31+0.24)- Tabelle3!$M$2)/Tabelle3!$N$2, 0), "")),
IF($B$1="Elektronisch",
    IF(E31="m", ROUNDDOWN((($F$2/F31)- Tabelle3!$R$2)/Tabelle3!$S$2, 0),
    IF(E31="w", ROUNDDOWN((($F$2/F31)- Tabelle3!$M$2)/Tabelle3!$N$2, 0), "")),
"")))</f>
        <v/>
      </c>
      <c r="T31" t="str">
        <f>IF(ISBLANK(G31), "",
IF($B$1="Mit Hand",
    IF(E31="m", ROUNDDOWN(($G$2/(G31+0.24)-Tabelle3!$R$3)/Tabelle3!$S$3, 0),
    IF(E31="w", ROUNDDOWN(($G$2/(G31+0.24)- Tabelle3!$M$3)/Tabelle3!$N$3, 0), "")),
IF($B$1="Elektronisch",
    IF(E31="m", ROUNDDOWN((($G$2/G31)- Tabelle3!$R$3)/Tabelle3!$S$3, 0),
    IF(E31="w", ROUNDDOWN((($G$2/G31)- Tabelle3!$M$3)/Tabelle3!$N$3, 0), "")),
"")))</f>
        <v/>
      </c>
      <c r="U31" t="str">
        <f>IF(ISBLANK(H31),"",
IF($B$1="Mit Hand",
    IF(E31="m", ROUNDDOWN(($H$2/(H31+0.24)-Tabelle3!$R$4)/Tabelle3!$S$4, 0),
    IF(E31="w", ROUNDDOWN(($H$2/(H31+0.24)- Tabelle3!$M$4)/Tabelle3!$N$4, 0), "")),
IF($B$1="Elektronisch",
    IF(E31="m", ROUNDDOWN((($H$2/H31)- Tabelle3!$R$4)/Tabelle3!$S$4, 0),
    IF(E31="w", ROUNDDOWN((($H$2/H31)- Tabelle3!$M$4)/Tabelle3!$N$4, 0), "")),
"")))</f>
        <v/>
      </c>
      <c r="V31" t="str">
        <f>IF(ISBLANK(I31), "",
IF(E31="m", ROUNDDOWN((($I$2/I31)- Tabelle3!$R$5)/Tabelle3!$S$5, 0),
    IF(E31="w", ROUNDDOWN((($I$2/I31)- Tabelle3!$M$5)/Tabelle3!$N$5, 0), "")))</f>
        <v/>
      </c>
      <c r="W31" t="str">
        <f>IF(ISBLANK(J31),"",
IF(E31="m", ROUNDDOWN((($J$2/J31)- Tabelle3!$R$6)/Tabelle3!$S$6, 0)))</f>
        <v/>
      </c>
      <c r="X31" t="str">
        <f>IF(ISBLANK(K31), "",
IF(E31="m", ROUNDDOWN((($K$2/K31)- Tabelle3!$R$7)/Tabelle3!$S$7, 0),
    IF(E31="w", ROUNDDOWN((($K$2/K31)- Tabelle3!$M$7)/Tabelle3!$N$7, 0), "")))</f>
        <v/>
      </c>
      <c r="Y31" t="str">
        <f>IF(ISBLANK(L31), "",
IF(E31="m", ROUNDDOWN((($L$2/L31)- Tabelle3!$R$8)/Tabelle3!$S$8, 0),
    IF(E31="w", ROUNDDOWN((($L$2/L31)- Tabelle3!$M$8)/Tabelle3!$N$8, 0), "")))</f>
        <v/>
      </c>
      <c r="Z31" t="str">
        <f>IF(ISBLANK(M31),
    "",
    IF(E31="m",
        ROUNDDOWN((SQRT(M31) - Tabelle3!$R$9) / Tabelle3!$S$9, 0),
        IF(E31="w",
            ROUNDDOWN((SQRT(M31) - Tabelle3!$M$9) / Tabelle3!$N$9, 0),
            ""
        )
    )
)</f>
        <v/>
      </c>
      <c r="AA31" t="str">
        <f>IF(ISBLANK(N31), "", IF(E31="m", ROUNDDOWN((SQRT(N31) - Tabelle3!$R$10) / Tabelle3!$S$10, 0), IF(E31="w", ROUNDDOWN((SQRT(N31) - Tabelle3!$M$10) / Tabelle3!$N$10, 0), "" ) ) )</f>
        <v/>
      </c>
      <c r="AB31" t="str">
        <f>IF(ISBLANK(O31),"", IF(E31="m", ROUNDDOWN((SQRT(O31) - Tabelle3!$R$11) / Tabelle3!$S$11, 0), IF(E31="w", ROUNDDOWN((SQRT(O31) - Tabelle3!$M$11) / Tabelle3!$N$11, 0), "" ) ) )</f>
        <v/>
      </c>
      <c r="AC31" t="str">
        <f>IF(ISBLANK(P31), "", IF(E31="m", ROUNDDOWN((SQRT(P31) - Tabelle3!$R$12) / Tabelle3!$S$12, 0), IF(E31="w", ROUNDDOWN((SQRT(P31) - Tabelle3!$M$12) / Tabelle3!$N$12, 0), "" ) ) )</f>
        <v/>
      </c>
      <c r="AD31" t="str">
        <f>IF(ISBLANK(Q31), "", IF(E31="m", ROUNDDOWN((SQRT(Q31) - Tabelle3!$R$13) / Tabelle3!$S$13, 0), IF(E31="w", ROUNDDOWN((SQRT(Q31) - Tabelle3!$M$13) / Tabelle3!$N$13, 0), "" ) ) )</f>
        <v/>
      </c>
      <c r="AE31" t="str">
        <f>IF(ISBLANK(R31), "", IF(E31="m", ROUNDDOWN((SQRT(R31) - Tabelle3!$R$14) / Tabelle3!$S$14, 0), IF(E31="w", ROUNDDOWN((SQRT(R31) - Tabelle3!$M$14) / Tabelle3!$N$14, 0), "" ) ) )</f>
        <v/>
      </c>
      <c r="AF3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31" s="30" t="str">
        <f>IF(D31 &lt;&gt; "",
    IF(E31 = "m",
        IF(AF31 &gt;= VLOOKUP(D31, Tabelle3!$A$26:$D$36, 4, TRUE), "Ehrenurkunde",
        IF(AF31 &gt;= VLOOKUP(D31, Tabelle3!$A$26:$D$36, 3, TRUE), "Siegerurkunde", "Teilnehmerurkunde")),
    IF(AF31 &gt;= VLOOKUP(D31, Tabelle3!$A$15:$D$24, 4, TRUE), "Ehrenurkunde",
        IF(AF31 &gt;= VLOOKUP(D31, Tabelle3!$A$15:$D$24, 3, TRUE), "Siegerurkunde", "Teilnehmerurkunde"))
    ),
"")</f>
        <v/>
      </c>
    </row>
    <row r="32" spans="1:33">
      <c r="A32" s="31"/>
      <c r="B32" s="31"/>
      <c r="C32" s="31"/>
      <c r="D32" s="31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t="str">
        <f>IF(ISBLANK(F32),"",IF($B$1="Mit Hand",
    IF(E32="m", ROUNDDOWN(($F$2/(F32+0.24)-Tabelle3!$R$2)/Tabelle3!$S$2, 0),
    IF(E32="w", ROUNDDOWN(($F$2/(F32+0.24)- Tabelle3!$M$2)/Tabelle3!$N$2, 0), "")),
IF($B$1="Elektronisch",
    IF(E32="m", ROUNDDOWN((($F$2/F32)- Tabelle3!$R$2)/Tabelle3!$S$2, 0),
    IF(E32="w", ROUNDDOWN((($F$2/F32)- Tabelle3!$M$2)/Tabelle3!$N$2, 0), "")),
"")))</f>
        <v/>
      </c>
      <c r="T32" t="str">
        <f>IF(ISBLANK(G32), "",
IF($B$1="Mit Hand",
    IF(E32="m", ROUNDDOWN(($G$2/(G32+0.24)-Tabelle3!$R$3)/Tabelle3!$S$3, 0),
    IF(E32="w", ROUNDDOWN(($G$2/(G32+0.24)- Tabelle3!$M$3)/Tabelle3!$N$3, 0), "")),
IF($B$1="Elektronisch",
    IF(E32="m", ROUNDDOWN((($G$2/G32)- Tabelle3!$R$3)/Tabelle3!$S$3, 0),
    IF(E32="w", ROUNDDOWN((($G$2/G32)- Tabelle3!$M$3)/Tabelle3!$N$3, 0), "")),
"")))</f>
        <v/>
      </c>
      <c r="U32" t="str">
        <f>IF(ISBLANK(H32),"",
IF($B$1="Mit Hand",
    IF(E32="m", ROUNDDOWN(($H$2/(H32+0.24)-Tabelle3!$R$4)/Tabelle3!$S$4, 0),
    IF(E32="w", ROUNDDOWN(($H$2/(H32+0.24)- Tabelle3!$M$4)/Tabelle3!$N$4, 0), "")),
IF($B$1="Elektronisch",
    IF(E32="m", ROUNDDOWN((($H$2/H32)- Tabelle3!$R$4)/Tabelle3!$S$4, 0),
    IF(E32="w", ROUNDDOWN((($H$2/H32)- Tabelle3!$M$4)/Tabelle3!$N$4, 0), "")),
"")))</f>
        <v/>
      </c>
      <c r="V32" t="str">
        <f>IF(ISBLANK(I32), "",
IF(E32="m", ROUNDDOWN((($I$2/I32)- Tabelle3!$R$5)/Tabelle3!$S$5, 0),
    IF(E32="w", ROUNDDOWN((($I$2/I32)- Tabelle3!$M$5)/Tabelle3!$N$5, 0), "")))</f>
        <v/>
      </c>
      <c r="W32" t="str">
        <f>IF(ISBLANK(J32),"",
IF(E32="m", ROUNDDOWN((($J$2/J32)- Tabelle3!$R$6)/Tabelle3!$S$6, 0)))</f>
        <v/>
      </c>
      <c r="X32" t="str">
        <f>IF(ISBLANK(K32), "",
IF(E32="m", ROUNDDOWN((($K$2/K32)- Tabelle3!$R$7)/Tabelle3!$S$7, 0),
    IF(E32="w", ROUNDDOWN((($K$2/K32)- Tabelle3!$M$7)/Tabelle3!$N$7, 0), "")))</f>
        <v/>
      </c>
      <c r="Y32" t="str">
        <f>IF(ISBLANK(L32), "",
IF(E32="m", ROUNDDOWN((($L$2/L32)- Tabelle3!$R$8)/Tabelle3!$S$8, 0),
    IF(E32="w", ROUNDDOWN((($L$2/L32)- Tabelle3!$M$8)/Tabelle3!$N$8, 0), "")))</f>
        <v/>
      </c>
      <c r="Z32" t="str">
        <f>IF(ISBLANK(M32),
    "",
    IF(E32="m",
        ROUNDDOWN((SQRT(M32) - Tabelle3!$R$9) / Tabelle3!$S$9, 0),
        IF(E32="w",
            ROUNDDOWN((SQRT(M32) - Tabelle3!$M$9) / Tabelle3!$N$9, 0),
            ""
        )
    )
)</f>
        <v/>
      </c>
      <c r="AA32" t="str">
        <f>IF(ISBLANK(N32), "", IF(E32="m", ROUNDDOWN((SQRT(N32) - Tabelle3!$R$10) / Tabelle3!$S$10, 0), IF(E32="w", ROUNDDOWN((SQRT(N32) - Tabelle3!$M$10) / Tabelle3!$N$10, 0), "" ) ) )</f>
        <v/>
      </c>
      <c r="AB32" t="str">
        <f>IF(ISBLANK(O32),"", IF(E32="m", ROUNDDOWN((SQRT(O32) - Tabelle3!$R$11) / Tabelle3!$S$11, 0), IF(E32="w", ROUNDDOWN((SQRT(O32) - Tabelle3!$M$11) / Tabelle3!$N$11, 0), "" ) ) )</f>
        <v/>
      </c>
      <c r="AC32" t="str">
        <f>IF(ISBLANK(P32), "", IF(E32="m", ROUNDDOWN((SQRT(P32) - Tabelle3!$R$12) / Tabelle3!$S$12, 0), IF(E32="w", ROUNDDOWN((SQRT(P32) - Tabelle3!$M$12) / Tabelle3!$N$12, 0), "" ) ) )</f>
        <v/>
      </c>
      <c r="AD32" t="str">
        <f>IF(ISBLANK(Q32), "", IF(E32="m", ROUNDDOWN((SQRT(Q32) - Tabelle3!$R$13) / Tabelle3!$S$13, 0), IF(E32="w", ROUNDDOWN((SQRT(Q32) - Tabelle3!$M$13) / Tabelle3!$N$13, 0), "" ) ) )</f>
        <v/>
      </c>
      <c r="AE32" t="str">
        <f>IF(ISBLANK(R32), "", IF(E32="m", ROUNDDOWN((SQRT(R32) - Tabelle3!$R$14) / Tabelle3!$S$14, 0), IF(E32="w", ROUNDDOWN((SQRT(R32) - Tabelle3!$M$14) / Tabelle3!$N$14, 0), "" ) ) )</f>
        <v/>
      </c>
      <c r="AF3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32" s="30" t="str">
        <f>IF(D32 &lt;&gt; "",
    IF(E32 = "m",
        IF(AF32 &gt;= VLOOKUP(D32, Tabelle3!$A$26:$D$36, 4, TRUE), "Ehrenurkunde",
        IF(AF32 &gt;= VLOOKUP(D32, Tabelle3!$A$26:$D$36, 3, TRUE), "Siegerurkunde", "Teilnehmerurkunde")),
    IF(AF32 &gt;= VLOOKUP(D32, Tabelle3!$A$15:$D$24, 4, TRUE), "Ehrenurkunde",
        IF(AF32 &gt;= VLOOKUP(D32, Tabelle3!$A$15:$D$24, 3, TRUE), "Siegerurkunde", "Teilnehmerurkunde"))
    ),
"")</f>
        <v/>
      </c>
    </row>
    <row r="33" spans="1:33">
      <c r="A33" s="31"/>
      <c r="B33" s="31"/>
      <c r="C33" s="31"/>
      <c r="D33" s="31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t="str">
        <f>IF(ISBLANK(F33),"",IF($B$1="Mit Hand",
    IF(E33="m", ROUNDDOWN(($F$2/(F33+0.24)-Tabelle3!$R$2)/Tabelle3!$S$2, 0),
    IF(E33="w", ROUNDDOWN(($F$2/(F33+0.24)- Tabelle3!$M$2)/Tabelle3!$N$2, 0), "")),
IF($B$1="Elektronisch",
    IF(E33="m", ROUNDDOWN((($F$2/F33)- Tabelle3!$R$2)/Tabelle3!$S$2, 0),
    IF(E33="w", ROUNDDOWN((($F$2/F33)- Tabelle3!$M$2)/Tabelle3!$N$2, 0), "")),
"")))</f>
        <v/>
      </c>
      <c r="T33" t="str">
        <f>IF(ISBLANK(G33), "",
IF($B$1="Mit Hand",
    IF(E33="m", ROUNDDOWN(($G$2/(G33+0.24)-Tabelle3!$R$3)/Tabelle3!$S$3, 0),
    IF(E33="w", ROUNDDOWN(($G$2/(G33+0.24)- Tabelle3!$M$3)/Tabelle3!$N$3, 0), "")),
IF($B$1="Elektronisch",
    IF(E33="m", ROUNDDOWN((($G$2/G33)- Tabelle3!$R$3)/Tabelle3!$S$3, 0),
    IF(E33="w", ROUNDDOWN((($G$2/G33)- Tabelle3!$M$3)/Tabelle3!$N$3, 0), "")),
"")))</f>
        <v/>
      </c>
      <c r="U33" t="str">
        <f>IF(ISBLANK(H33),"",
IF($B$1="Mit Hand",
    IF(E33="m", ROUNDDOWN(($H$2/(H33+0.24)-Tabelle3!$R$4)/Tabelle3!$S$4, 0),
    IF(E33="w", ROUNDDOWN(($H$2/(H33+0.24)- Tabelle3!$M$4)/Tabelle3!$N$4, 0), "")),
IF($B$1="Elektronisch",
    IF(E33="m", ROUNDDOWN((($H$2/H33)- Tabelle3!$R$4)/Tabelle3!$S$4, 0),
    IF(E33="w", ROUNDDOWN((($H$2/H33)- Tabelle3!$M$4)/Tabelle3!$N$4, 0), "")),
"")))</f>
        <v/>
      </c>
      <c r="V33" t="str">
        <f>IF(ISBLANK(I33), "",
IF(E33="m", ROUNDDOWN((($I$2/I33)- Tabelle3!$R$5)/Tabelle3!$S$5, 0),
    IF(E33="w", ROUNDDOWN((($I$2/I33)- Tabelle3!$M$5)/Tabelle3!$N$5, 0), "")))</f>
        <v/>
      </c>
      <c r="W33" t="str">
        <f>IF(ISBLANK(J33),"",
IF(E33="m", ROUNDDOWN((($J$2/J33)- Tabelle3!$R$6)/Tabelle3!$S$6, 0)))</f>
        <v/>
      </c>
      <c r="X33" t="str">
        <f>IF(ISBLANK(K33), "",
IF(E33="m", ROUNDDOWN((($K$2/K33)- Tabelle3!$R$7)/Tabelle3!$S$7, 0),
    IF(E33="w", ROUNDDOWN((($K$2/K33)- Tabelle3!$M$7)/Tabelle3!$N$7, 0), "")))</f>
        <v/>
      </c>
      <c r="Y33" t="str">
        <f>IF(ISBLANK(L33), "",
IF(E33="m", ROUNDDOWN((($L$2/L33)- Tabelle3!$R$8)/Tabelle3!$S$8, 0),
    IF(E33="w", ROUNDDOWN((($L$2/L33)- Tabelle3!$M$8)/Tabelle3!$N$8, 0), "")))</f>
        <v/>
      </c>
      <c r="Z33" t="str">
        <f>IF(ISBLANK(M33),
    "",
    IF(E33="m",
        ROUNDDOWN((SQRT(M33) - Tabelle3!$R$9) / Tabelle3!$S$9, 0),
        IF(E33="w",
            ROUNDDOWN((SQRT(M33) - Tabelle3!$M$9) / Tabelle3!$N$9, 0),
            ""
        )
    )
)</f>
        <v/>
      </c>
      <c r="AA33" t="str">
        <f>IF(ISBLANK(N33), "", IF(E33="m", ROUNDDOWN((SQRT(N33) - Tabelle3!$R$10) / Tabelle3!$S$10, 0), IF(E33="w", ROUNDDOWN((SQRT(N33) - Tabelle3!$M$10) / Tabelle3!$N$10, 0), "" ) ) )</f>
        <v/>
      </c>
      <c r="AB33" t="str">
        <f>IF(ISBLANK(O33),"", IF(E33="m", ROUNDDOWN((SQRT(O33) - Tabelle3!$R$11) / Tabelle3!$S$11, 0), IF(E33="w", ROUNDDOWN((SQRT(O33) - Tabelle3!$M$11) / Tabelle3!$N$11, 0), "" ) ) )</f>
        <v/>
      </c>
      <c r="AC33" t="str">
        <f>IF(ISBLANK(P33), "", IF(E33="m", ROUNDDOWN((SQRT(P33) - Tabelle3!$R$12) / Tabelle3!$S$12, 0), IF(E33="w", ROUNDDOWN((SQRT(P33) - Tabelle3!$M$12) / Tabelle3!$N$12, 0), "" ) ) )</f>
        <v/>
      </c>
      <c r="AD33" t="str">
        <f>IF(ISBLANK(Q33), "", IF(E33="m", ROUNDDOWN((SQRT(Q33) - Tabelle3!$R$13) / Tabelle3!$S$13, 0), IF(E33="w", ROUNDDOWN((SQRT(Q33) - Tabelle3!$M$13) / Tabelle3!$N$13, 0), "" ) ) )</f>
        <v/>
      </c>
      <c r="AE33" t="str">
        <f>IF(ISBLANK(R33), "", IF(E33="m", ROUNDDOWN((SQRT(R33) - Tabelle3!$R$14) / Tabelle3!$S$14, 0), IF(E33="w", ROUNDDOWN((SQRT(R33) - Tabelle3!$M$14) / Tabelle3!$N$14, 0), "" ) ) )</f>
        <v/>
      </c>
      <c r="AF3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33" s="30" t="str">
        <f>IF(D33 &lt;&gt; "",
    IF(E33 = "m",
        IF(AF33 &gt;= VLOOKUP(D33, Tabelle3!$A$26:$D$36, 4, TRUE), "Ehrenurkunde",
        IF(AF33 &gt;= VLOOKUP(D33, Tabelle3!$A$26:$D$36, 3, TRUE), "Siegerurkunde", "Teilnehmerurkunde")),
    IF(AF33 &gt;= VLOOKUP(D33, Tabelle3!$A$15:$D$24, 4, TRUE), "Ehrenurkunde",
        IF(AF33 &gt;= VLOOKUP(D33, Tabelle3!$A$15:$D$24, 3, TRUE), "Siegerurkunde", "Teilnehmerurkunde"))
    ),
"")</f>
        <v/>
      </c>
    </row>
    <row r="34" spans="1:33">
      <c r="A34" s="31"/>
      <c r="B34" s="31"/>
      <c r="C34" s="31"/>
      <c r="D34" s="31"/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t="str">
        <f>IF(ISBLANK(F34),"",IF($B$1="Mit Hand",
    IF(E34="m", ROUNDDOWN(($F$2/(F34+0.24)-Tabelle3!$R$2)/Tabelle3!$S$2, 0),
    IF(E34="w", ROUNDDOWN(($F$2/(F34+0.24)- Tabelle3!$M$2)/Tabelle3!$N$2, 0), "")),
IF($B$1="Elektronisch",
    IF(E34="m", ROUNDDOWN((($F$2/F34)- Tabelle3!$R$2)/Tabelle3!$S$2, 0),
    IF(E34="w", ROUNDDOWN((($F$2/F34)- Tabelle3!$M$2)/Tabelle3!$N$2, 0), "")),
"")))</f>
        <v/>
      </c>
      <c r="T34" t="str">
        <f>IF(ISBLANK(G34), "",
IF($B$1="Mit Hand",
    IF(E34="m", ROUNDDOWN(($G$2/(G34+0.24)-Tabelle3!$R$3)/Tabelle3!$S$3, 0),
    IF(E34="w", ROUNDDOWN(($G$2/(G34+0.24)- Tabelle3!$M$3)/Tabelle3!$N$3, 0), "")),
IF($B$1="Elektronisch",
    IF(E34="m", ROUNDDOWN((($G$2/G34)- Tabelle3!$R$3)/Tabelle3!$S$3, 0),
    IF(E34="w", ROUNDDOWN((($G$2/G34)- Tabelle3!$M$3)/Tabelle3!$N$3, 0), "")),
"")))</f>
        <v/>
      </c>
      <c r="U34" t="str">
        <f>IF(ISBLANK(H34),"",
IF($B$1="Mit Hand",
    IF(E34="m", ROUNDDOWN(($H$2/(H34+0.24)-Tabelle3!$R$4)/Tabelle3!$S$4, 0),
    IF(E34="w", ROUNDDOWN(($H$2/(H34+0.24)- Tabelle3!$M$4)/Tabelle3!$N$4, 0), "")),
IF($B$1="Elektronisch",
    IF(E34="m", ROUNDDOWN((($H$2/H34)- Tabelle3!$R$4)/Tabelle3!$S$4, 0),
    IF(E34="w", ROUNDDOWN((($H$2/H34)- Tabelle3!$M$4)/Tabelle3!$N$4, 0), "")),
"")))</f>
        <v/>
      </c>
      <c r="V34" t="str">
        <f>IF(ISBLANK(I34), "",
IF(E34="m", ROUNDDOWN((($I$2/I34)- Tabelle3!$R$5)/Tabelle3!$S$5, 0),
    IF(E34="w", ROUNDDOWN((($I$2/I34)- Tabelle3!$M$5)/Tabelle3!$N$5, 0), "")))</f>
        <v/>
      </c>
      <c r="W34" t="str">
        <f>IF(ISBLANK(J34),"",
IF(E34="m", ROUNDDOWN((($J$2/J34)- Tabelle3!$R$6)/Tabelle3!$S$6, 0)))</f>
        <v/>
      </c>
      <c r="X34" t="str">
        <f>IF(ISBLANK(K34), "",
IF(E34="m", ROUNDDOWN((($K$2/K34)- Tabelle3!$R$7)/Tabelle3!$S$7, 0),
    IF(E34="w", ROUNDDOWN((($K$2/K34)- Tabelle3!$M$7)/Tabelle3!$N$7, 0), "")))</f>
        <v/>
      </c>
      <c r="Y34" t="str">
        <f>IF(ISBLANK(L34), "",
IF(E34="m", ROUNDDOWN((($L$2/L34)- Tabelle3!$R$8)/Tabelle3!$S$8, 0),
    IF(E34="w", ROUNDDOWN((($L$2/L34)- Tabelle3!$M$8)/Tabelle3!$N$8, 0), "")))</f>
        <v/>
      </c>
      <c r="Z34" t="str">
        <f>IF(ISBLANK(M34),
    "",
    IF(E34="m",
        ROUNDDOWN((SQRT(M34) - Tabelle3!$R$9) / Tabelle3!$S$9, 0),
        IF(E34="w",
            ROUNDDOWN((SQRT(M34) - Tabelle3!$M$9) / Tabelle3!$N$9, 0),
            ""
        )
    )
)</f>
        <v/>
      </c>
      <c r="AA34" t="str">
        <f>IF(ISBLANK(N34), "", IF(E34="m", ROUNDDOWN((SQRT(N34) - Tabelle3!$R$10) / Tabelle3!$S$10, 0), IF(E34="w", ROUNDDOWN((SQRT(N34) - Tabelle3!$M$10) / Tabelle3!$N$10, 0), "" ) ) )</f>
        <v/>
      </c>
      <c r="AB34" t="str">
        <f>IF(ISBLANK(O34),"", IF(E34="m", ROUNDDOWN((SQRT(O34) - Tabelle3!$R$11) / Tabelle3!$S$11, 0), IF(E34="w", ROUNDDOWN((SQRT(O34) - Tabelle3!$M$11) / Tabelle3!$N$11, 0), "" ) ) )</f>
        <v/>
      </c>
      <c r="AC34" t="str">
        <f>IF(ISBLANK(P34), "", IF(E34="m", ROUNDDOWN((SQRT(P34) - Tabelle3!$R$12) / Tabelle3!$S$12, 0), IF(E34="w", ROUNDDOWN((SQRT(P34) - Tabelle3!$M$12) / Tabelle3!$N$12, 0), "" ) ) )</f>
        <v/>
      </c>
      <c r="AD34" t="str">
        <f>IF(ISBLANK(Q34), "", IF(E34="m", ROUNDDOWN((SQRT(Q34) - Tabelle3!$R$13) / Tabelle3!$S$13, 0), IF(E34="w", ROUNDDOWN((SQRT(Q34) - Tabelle3!$M$13) / Tabelle3!$N$13, 0), "" ) ) )</f>
        <v/>
      </c>
      <c r="AE34" t="str">
        <f>IF(ISBLANK(R34), "", IF(E34="m", ROUNDDOWN((SQRT(R34) - Tabelle3!$R$14) / Tabelle3!$S$14, 0), IF(E34="w", ROUNDDOWN((SQRT(R34) - Tabelle3!$M$14) / Tabelle3!$N$14, 0), "" ) ) )</f>
        <v/>
      </c>
      <c r="AF3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34" s="30" t="str">
        <f>IF(D34 &lt;&gt; "",
    IF(E34 = "m",
        IF(AF34 &gt;= VLOOKUP(D34, Tabelle3!$A$26:$D$36, 4, TRUE), "Ehrenurkunde",
        IF(AF34 &gt;= VLOOKUP(D34, Tabelle3!$A$26:$D$36, 3, TRUE), "Siegerurkunde", "Teilnehmerurkunde")),
    IF(AF34 &gt;= VLOOKUP(D34, Tabelle3!$A$15:$D$24, 4, TRUE), "Ehrenurkunde",
        IF(AF34 &gt;= VLOOKUP(D34, Tabelle3!$A$15:$D$24, 3, TRUE), "Siegerurkunde", "Teilnehmerurkunde"))
    ),
"")</f>
        <v/>
      </c>
    </row>
    <row r="35" spans="1:33">
      <c r="A35" s="31"/>
      <c r="B35" s="31"/>
      <c r="C35" s="31"/>
      <c r="D35" s="31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t="str">
        <f>IF(ISBLANK(F35),"",IF($B$1="Mit Hand",
    IF(E35="m", ROUNDDOWN(($F$2/(F35+0.24)-Tabelle3!$R$2)/Tabelle3!$S$2, 0),
    IF(E35="w", ROUNDDOWN(($F$2/(F35+0.24)- Tabelle3!$M$2)/Tabelle3!$N$2, 0), "")),
IF($B$1="Elektronisch",
    IF(E35="m", ROUNDDOWN((($F$2/F35)- Tabelle3!$R$2)/Tabelle3!$S$2, 0),
    IF(E35="w", ROUNDDOWN((($F$2/F35)- Tabelle3!$M$2)/Tabelle3!$N$2, 0), "")),
"")))</f>
        <v/>
      </c>
      <c r="T35" t="str">
        <f>IF(ISBLANK(G35), "",
IF($B$1="Mit Hand",
    IF(E35="m", ROUNDDOWN(($G$2/(G35+0.24)-Tabelle3!$R$3)/Tabelle3!$S$3, 0),
    IF(E35="w", ROUNDDOWN(($G$2/(G35+0.24)- Tabelle3!$M$3)/Tabelle3!$N$3, 0), "")),
IF($B$1="Elektronisch",
    IF(E35="m", ROUNDDOWN((($G$2/G35)- Tabelle3!$R$3)/Tabelle3!$S$3, 0),
    IF(E35="w", ROUNDDOWN((($G$2/G35)- Tabelle3!$M$3)/Tabelle3!$N$3, 0), "")),
"")))</f>
        <v/>
      </c>
      <c r="U35" t="str">
        <f>IF(ISBLANK(H35),"",
IF($B$1="Mit Hand",
    IF(E35="m", ROUNDDOWN(($H$2/(H35+0.24)-Tabelle3!$R$4)/Tabelle3!$S$4, 0),
    IF(E35="w", ROUNDDOWN(($H$2/(H35+0.24)- Tabelle3!$M$4)/Tabelle3!$N$4, 0), "")),
IF($B$1="Elektronisch",
    IF(E35="m", ROUNDDOWN((($H$2/H35)- Tabelle3!$R$4)/Tabelle3!$S$4, 0),
    IF(E35="w", ROUNDDOWN((($H$2/H35)- Tabelle3!$M$4)/Tabelle3!$N$4, 0), "")),
"")))</f>
        <v/>
      </c>
      <c r="V35" t="str">
        <f>IF(ISBLANK(I35), "",
IF(E35="m", ROUNDDOWN((($I$2/I35)- Tabelle3!$R$5)/Tabelle3!$S$5, 0),
    IF(E35="w", ROUNDDOWN((($I$2/I35)- Tabelle3!$M$5)/Tabelle3!$N$5, 0), "")))</f>
        <v/>
      </c>
      <c r="W35" t="str">
        <f>IF(ISBLANK(J35),"",
IF(E35="m", ROUNDDOWN((($J$2/J35)- Tabelle3!$R$6)/Tabelle3!$S$6, 0)))</f>
        <v/>
      </c>
      <c r="X35" t="str">
        <f>IF(ISBLANK(K35), "",
IF(E35="m", ROUNDDOWN((($K$2/K35)- Tabelle3!$R$7)/Tabelle3!$S$7, 0),
    IF(E35="w", ROUNDDOWN((($K$2/K35)- Tabelle3!$M$7)/Tabelle3!$N$7, 0), "")))</f>
        <v/>
      </c>
      <c r="Y35" t="str">
        <f>IF(ISBLANK(L35), "",
IF(E35="m", ROUNDDOWN((($L$2/L35)- Tabelle3!$R$8)/Tabelle3!$S$8, 0),
    IF(E35="w", ROUNDDOWN((($L$2/L35)- Tabelle3!$M$8)/Tabelle3!$N$8, 0), "")))</f>
        <v/>
      </c>
      <c r="Z35" t="str">
        <f>IF(ISBLANK(M35),
    "",
    IF(E35="m",
        ROUNDDOWN((SQRT(M35) - Tabelle3!$R$9) / Tabelle3!$S$9, 0),
        IF(E35="w",
            ROUNDDOWN((SQRT(M35) - Tabelle3!$M$9) / Tabelle3!$N$9, 0),
            ""
        )
    )
)</f>
        <v/>
      </c>
      <c r="AA35" t="str">
        <f>IF(ISBLANK(N35), "", IF(E35="m", ROUNDDOWN((SQRT(N35) - Tabelle3!$R$10) / Tabelle3!$S$10, 0), IF(E35="w", ROUNDDOWN((SQRT(N35) - Tabelle3!$M$10) / Tabelle3!$N$10, 0), "" ) ) )</f>
        <v/>
      </c>
      <c r="AB35" t="str">
        <f>IF(ISBLANK(O35),"", IF(E35="m", ROUNDDOWN((SQRT(O35) - Tabelle3!$R$11) / Tabelle3!$S$11, 0), IF(E35="w", ROUNDDOWN((SQRT(O35) - Tabelle3!$M$11) / Tabelle3!$N$11, 0), "" ) ) )</f>
        <v/>
      </c>
      <c r="AC35" t="str">
        <f>IF(ISBLANK(P35), "", IF(E35="m", ROUNDDOWN((SQRT(P35) - Tabelle3!$R$12) / Tabelle3!$S$12, 0), IF(E35="w", ROUNDDOWN((SQRT(P35) - Tabelle3!$M$12) / Tabelle3!$N$12, 0), "" ) ) )</f>
        <v/>
      </c>
      <c r="AD35" t="str">
        <f>IF(ISBLANK(Q35), "", IF(E35="m", ROUNDDOWN((SQRT(Q35) - Tabelle3!$R$13) / Tabelle3!$S$13, 0), IF(E35="w", ROUNDDOWN((SQRT(Q35) - Tabelle3!$M$13) / Tabelle3!$N$13, 0), "" ) ) )</f>
        <v/>
      </c>
      <c r="AE35" t="str">
        <f>IF(ISBLANK(R35), "", IF(E35="m", ROUNDDOWN((SQRT(R35) - Tabelle3!$R$14) / Tabelle3!$S$14, 0), IF(E35="w", ROUNDDOWN((SQRT(R35) - Tabelle3!$M$14) / Tabelle3!$N$14, 0), "" ) ) )</f>
        <v/>
      </c>
      <c r="AF3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35" s="30" t="str">
        <f>IF(D35 &lt;&gt; "",
    IF(E35 = "m",
        IF(AF35 &gt;= VLOOKUP(D35, Tabelle3!$A$26:$D$36, 4, TRUE), "Ehrenurkunde",
        IF(AF35 &gt;= VLOOKUP(D35, Tabelle3!$A$26:$D$36, 3, TRUE), "Siegerurkunde", "Teilnehmerurkunde")),
    IF(AF35 &gt;= VLOOKUP(D35, Tabelle3!$A$15:$D$24, 4, TRUE), "Ehrenurkunde",
        IF(AF35 &gt;= VLOOKUP(D35, Tabelle3!$A$15:$D$24, 3, TRUE), "Siegerurkunde", "Teilnehmerurkunde"))
    ),
"")</f>
        <v/>
      </c>
    </row>
    <row r="36" spans="1:33">
      <c r="A36" s="31"/>
      <c r="B36" s="31"/>
      <c r="C36" s="31"/>
      <c r="D36" s="31"/>
      <c r="E36" s="3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t="str">
        <f>IF(ISBLANK(F36),"",IF($B$1="Mit Hand",
    IF(E36="m", ROUNDDOWN(($F$2/(F36+0.24)-Tabelle3!$R$2)/Tabelle3!$S$2, 0),
    IF(E36="w", ROUNDDOWN(($F$2/(F36+0.24)- Tabelle3!$M$2)/Tabelle3!$N$2, 0), "")),
IF($B$1="Elektronisch",
    IF(E36="m", ROUNDDOWN((($F$2/F36)- Tabelle3!$R$2)/Tabelle3!$S$2, 0),
    IF(E36="w", ROUNDDOWN((($F$2/F36)- Tabelle3!$M$2)/Tabelle3!$N$2, 0), "")),
"")))</f>
        <v/>
      </c>
      <c r="T36" t="str">
        <f>IF(ISBLANK(G36), "",
IF($B$1="Mit Hand",
    IF(E36="m", ROUNDDOWN(($G$2/(G36+0.24)-Tabelle3!$R$3)/Tabelle3!$S$3, 0),
    IF(E36="w", ROUNDDOWN(($G$2/(G36+0.24)- Tabelle3!$M$3)/Tabelle3!$N$3, 0), "")),
IF($B$1="Elektronisch",
    IF(E36="m", ROUNDDOWN((($G$2/G36)- Tabelle3!$R$3)/Tabelle3!$S$3, 0),
    IF(E36="w", ROUNDDOWN((($G$2/G36)- Tabelle3!$M$3)/Tabelle3!$N$3, 0), "")),
"")))</f>
        <v/>
      </c>
      <c r="U36" t="str">
        <f>IF(ISBLANK(H36),"",
IF($B$1="Mit Hand",
    IF(E36="m", ROUNDDOWN(($H$2/(H36+0.24)-Tabelle3!$R$4)/Tabelle3!$S$4, 0),
    IF(E36="w", ROUNDDOWN(($H$2/(H36+0.24)- Tabelle3!$M$4)/Tabelle3!$N$4, 0), "")),
IF($B$1="Elektronisch",
    IF(E36="m", ROUNDDOWN((($H$2/H36)- Tabelle3!$R$4)/Tabelle3!$S$4, 0),
    IF(E36="w", ROUNDDOWN((($H$2/H36)- Tabelle3!$M$4)/Tabelle3!$N$4, 0), "")),
"")))</f>
        <v/>
      </c>
      <c r="V36" t="str">
        <f>IF(ISBLANK(I36), "",
IF(E36="m", ROUNDDOWN((($I$2/I36)- Tabelle3!$R$5)/Tabelle3!$S$5, 0),
    IF(E36="w", ROUNDDOWN((($I$2/I36)- Tabelle3!$M$5)/Tabelle3!$N$5, 0), "")))</f>
        <v/>
      </c>
      <c r="W36" t="str">
        <f>IF(ISBLANK(J36),"",
IF(E36="m", ROUNDDOWN((($J$2/J36)- Tabelle3!$R$6)/Tabelle3!$S$6, 0)))</f>
        <v/>
      </c>
      <c r="X36" t="str">
        <f>IF(ISBLANK(K36), "",
IF(E36="m", ROUNDDOWN((($K$2/K36)- Tabelle3!$R$7)/Tabelle3!$S$7, 0),
    IF(E36="w", ROUNDDOWN((($K$2/K36)- Tabelle3!$M$7)/Tabelle3!$N$7, 0), "")))</f>
        <v/>
      </c>
      <c r="Y36" t="str">
        <f>IF(ISBLANK(L36), "",
IF(E36="m", ROUNDDOWN((($L$2/L36)- Tabelle3!$R$8)/Tabelle3!$S$8, 0),
    IF(E36="w", ROUNDDOWN((($L$2/L36)- Tabelle3!$M$8)/Tabelle3!$N$8, 0), "")))</f>
        <v/>
      </c>
      <c r="Z36" t="str">
        <f>IF(ISBLANK(M36),
    "",
    IF(E36="m",
        ROUNDDOWN((SQRT(M36) - Tabelle3!$R$9) / Tabelle3!$S$9, 0),
        IF(E36="w",
            ROUNDDOWN((SQRT(M36) - Tabelle3!$M$9) / Tabelle3!$N$9, 0),
            ""
        )
    )
)</f>
        <v/>
      </c>
      <c r="AA36" t="str">
        <f>IF(ISBLANK(N36), "", IF(E36="m", ROUNDDOWN((SQRT(N36) - Tabelle3!$R$10) / Tabelle3!$S$10, 0), IF(E36="w", ROUNDDOWN((SQRT(N36) - Tabelle3!$M$10) / Tabelle3!$N$10, 0), "" ) ) )</f>
        <v/>
      </c>
      <c r="AB36" t="str">
        <f>IF(ISBLANK(O36),"", IF(E36="m", ROUNDDOWN((SQRT(O36) - Tabelle3!$R$11) / Tabelle3!$S$11, 0), IF(E36="w", ROUNDDOWN((SQRT(O36) - Tabelle3!$M$11) / Tabelle3!$N$11, 0), "" ) ) )</f>
        <v/>
      </c>
      <c r="AC36" t="str">
        <f>IF(ISBLANK(P36), "", IF(E36="m", ROUNDDOWN((SQRT(P36) - Tabelle3!$R$12) / Tabelle3!$S$12, 0), IF(E36="w", ROUNDDOWN((SQRT(P36) - Tabelle3!$M$12) / Tabelle3!$N$12, 0), "" ) ) )</f>
        <v/>
      </c>
      <c r="AD36" t="str">
        <f>IF(ISBLANK(Q36), "", IF(E36="m", ROUNDDOWN((SQRT(Q36) - Tabelle3!$R$13) / Tabelle3!$S$13, 0), IF(E36="w", ROUNDDOWN((SQRT(Q36) - Tabelle3!$M$13) / Tabelle3!$N$13, 0), "" ) ) )</f>
        <v/>
      </c>
      <c r="AE36" t="str">
        <f>IF(ISBLANK(R36), "", IF(E36="m", ROUNDDOWN((SQRT(R36) - Tabelle3!$R$14) / Tabelle3!$S$14, 0), IF(E36="w", ROUNDDOWN((SQRT(R36) - Tabelle3!$M$14) / Tabelle3!$N$14, 0), "" ) ) )</f>
        <v/>
      </c>
      <c r="AF3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36" s="30" t="str">
        <f>IF(D36 &lt;&gt; "",
    IF(E36 = "m",
        IF(AF36 &gt;= VLOOKUP(D36, Tabelle3!$A$26:$D$36, 4, TRUE), "Ehrenurkunde",
        IF(AF36 &gt;= VLOOKUP(D36, Tabelle3!$A$26:$D$36, 3, TRUE), "Siegerurkunde", "Teilnehmerurkunde")),
    IF(AF36 &gt;= VLOOKUP(D36, Tabelle3!$A$15:$D$24, 4, TRUE), "Ehrenurkunde",
        IF(AF36 &gt;= VLOOKUP(D36, Tabelle3!$A$15:$D$24, 3, TRUE), "Siegerurkunde", "Teilnehmerurkunde"))
    ),
"")</f>
        <v/>
      </c>
    </row>
    <row r="37" spans="1:33">
      <c r="A37" s="31"/>
      <c r="B37" s="31"/>
      <c r="C37" s="31"/>
      <c r="D37" s="31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t="str">
        <f>IF(ISBLANK(F37),"",IF($B$1="Mit Hand",
    IF(E37="m", ROUNDDOWN(($F$2/(F37+0.24)-Tabelle3!$R$2)/Tabelle3!$S$2, 0),
    IF(E37="w", ROUNDDOWN(($F$2/(F37+0.24)- Tabelle3!$M$2)/Tabelle3!$N$2, 0), "")),
IF($B$1="Elektronisch",
    IF(E37="m", ROUNDDOWN((($F$2/F37)- Tabelle3!$R$2)/Tabelle3!$S$2, 0),
    IF(E37="w", ROUNDDOWN((($F$2/F37)- Tabelle3!$M$2)/Tabelle3!$N$2, 0), "")),
"")))</f>
        <v/>
      </c>
      <c r="T37" t="str">
        <f>IF(ISBLANK(G37), "",
IF($B$1="Mit Hand",
    IF(E37="m", ROUNDDOWN(($G$2/(G37+0.24)-Tabelle3!$R$3)/Tabelle3!$S$3, 0),
    IF(E37="w", ROUNDDOWN(($G$2/(G37+0.24)- Tabelle3!$M$3)/Tabelle3!$N$3, 0), "")),
IF($B$1="Elektronisch",
    IF(E37="m", ROUNDDOWN((($G$2/G37)- Tabelle3!$R$3)/Tabelle3!$S$3, 0),
    IF(E37="w", ROUNDDOWN((($G$2/G37)- Tabelle3!$M$3)/Tabelle3!$N$3, 0), "")),
"")))</f>
        <v/>
      </c>
      <c r="U37" t="str">
        <f>IF(ISBLANK(H37),"",
IF($B$1="Mit Hand",
    IF(E37="m", ROUNDDOWN(($H$2/(H37+0.24)-Tabelle3!$R$4)/Tabelle3!$S$4, 0),
    IF(E37="w", ROUNDDOWN(($H$2/(H37+0.24)- Tabelle3!$M$4)/Tabelle3!$N$4, 0), "")),
IF($B$1="Elektronisch",
    IF(E37="m", ROUNDDOWN((($H$2/H37)- Tabelle3!$R$4)/Tabelle3!$S$4, 0),
    IF(E37="w", ROUNDDOWN((($H$2/H37)- Tabelle3!$M$4)/Tabelle3!$N$4, 0), "")),
"")))</f>
        <v/>
      </c>
      <c r="V37" t="str">
        <f>IF(ISBLANK(I37), "",
IF(E37="m", ROUNDDOWN((($I$2/I37)- Tabelle3!$R$5)/Tabelle3!$S$5, 0),
    IF(E37="w", ROUNDDOWN((($I$2/I37)- Tabelle3!$M$5)/Tabelle3!$N$5, 0), "")))</f>
        <v/>
      </c>
      <c r="W37" t="str">
        <f>IF(ISBLANK(J37),"",
IF(E37="m", ROUNDDOWN((($J$2/J37)- Tabelle3!$R$6)/Tabelle3!$S$6, 0)))</f>
        <v/>
      </c>
      <c r="X37" t="str">
        <f>IF(ISBLANK(K37), "",
IF(E37="m", ROUNDDOWN((($K$2/K37)- Tabelle3!$R$7)/Tabelle3!$S$7, 0),
    IF(E37="w", ROUNDDOWN((($K$2/K37)- Tabelle3!$M$7)/Tabelle3!$N$7, 0), "")))</f>
        <v/>
      </c>
      <c r="Y37" t="str">
        <f>IF(ISBLANK(L37), "",
IF(E37="m", ROUNDDOWN((($L$2/L37)- Tabelle3!$R$8)/Tabelle3!$S$8, 0),
    IF(E37="w", ROUNDDOWN((($L$2/L37)- Tabelle3!$M$8)/Tabelle3!$N$8, 0), "")))</f>
        <v/>
      </c>
      <c r="Z37" t="str">
        <f>IF(ISBLANK(M37),
    "",
    IF(E37="m",
        ROUNDDOWN((SQRT(M37) - Tabelle3!$R$9) / Tabelle3!$S$9, 0),
        IF(E37="w",
            ROUNDDOWN((SQRT(M37) - Tabelle3!$M$9) / Tabelle3!$N$9, 0),
            ""
        )
    )
)</f>
        <v/>
      </c>
      <c r="AA37" t="str">
        <f>IF(ISBLANK(N37), "", IF(E37="m", ROUNDDOWN((SQRT(N37) - Tabelle3!$R$10) / Tabelle3!$S$10, 0), IF(E37="w", ROUNDDOWN((SQRT(N37) - Tabelle3!$M$10) / Tabelle3!$N$10, 0), "" ) ) )</f>
        <v/>
      </c>
      <c r="AB37" t="str">
        <f>IF(ISBLANK(O37),"", IF(E37="m", ROUNDDOWN((SQRT(O37) - Tabelle3!$R$11) / Tabelle3!$S$11, 0), IF(E37="w", ROUNDDOWN((SQRT(O37) - Tabelle3!$M$11) / Tabelle3!$N$11, 0), "" ) ) )</f>
        <v/>
      </c>
      <c r="AC37" t="str">
        <f>IF(ISBLANK(P37), "", IF(E37="m", ROUNDDOWN((SQRT(P37) - Tabelle3!$R$12) / Tabelle3!$S$12, 0), IF(E37="w", ROUNDDOWN((SQRT(P37) - Tabelle3!$M$12) / Tabelle3!$N$12, 0), "" ) ) )</f>
        <v/>
      </c>
      <c r="AD37" t="str">
        <f>IF(ISBLANK(Q37), "", IF(E37="m", ROUNDDOWN((SQRT(Q37) - Tabelle3!$R$13) / Tabelle3!$S$13, 0), IF(E37="w", ROUNDDOWN((SQRT(Q37) - Tabelle3!$M$13) / Tabelle3!$N$13, 0), "" ) ) )</f>
        <v/>
      </c>
      <c r="AE37" t="str">
        <f>IF(ISBLANK(R37), "", IF(E37="m", ROUNDDOWN((SQRT(R37) - Tabelle3!$R$14) / Tabelle3!$S$14, 0), IF(E37="w", ROUNDDOWN((SQRT(R37) - Tabelle3!$M$14) / Tabelle3!$N$14, 0), "" ) ) )</f>
        <v/>
      </c>
      <c r="AF3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37" s="30" t="str">
        <f>IF(D37 &lt;&gt; "",
    IF(E37 = "m",
        IF(AF37 &gt;= VLOOKUP(D37, Tabelle3!$A$26:$D$36, 4, TRUE), "Ehrenurkunde",
        IF(AF37 &gt;= VLOOKUP(D37, Tabelle3!$A$26:$D$36, 3, TRUE), "Siegerurkunde", "Teilnehmerurkunde")),
    IF(AF37 &gt;= VLOOKUP(D37, Tabelle3!$A$15:$D$24, 4, TRUE), "Ehrenurkunde",
        IF(AF37 &gt;= VLOOKUP(D37, Tabelle3!$A$15:$D$24, 3, TRUE), "Siegerurkunde", "Teilnehmerurkunde"))
    ),
"")</f>
        <v/>
      </c>
    </row>
    <row r="38" spans="1:33">
      <c r="A38" s="31"/>
      <c r="B38" s="31"/>
      <c r="C38" s="31"/>
      <c r="D38" s="31"/>
      <c r="E38" s="31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t="str">
        <f>IF(ISBLANK(F38),"",IF($B$1="Mit Hand",
    IF(E38="m", ROUNDDOWN(($F$2/(F38+0.24)-Tabelle3!$R$2)/Tabelle3!$S$2, 0),
    IF(E38="w", ROUNDDOWN(($F$2/(F38+0.24)- Tabelle3!$M$2)/Tabelle3!$N$2, 0), "")),
IF($B$1="Elektronisch",
    IF(E38="m", ROUNDDOWN((($F$2/F38)- Tabelle3!$R$2)/Tabelle3!$S$2, 0),
    IF(E38="w", ROUNDDOWN((($F$2/F38)- Tabelle3!$M$2)/Tabelle3!$N$2, 0), "")),
"")))</f>
        <v/>
      </c>
      <c r="T38" t="str">
        <f>IF(ISBLANK(G38), "",
IF($B$1="Mit Hand",
    IF(E38="m", ROUNDDOWN(($G$2/(G38+0.24)-Tabelle3!$R$3)/Tabelle3!$S$3, 0),
    IF(E38="w", ROUNDDOWN(($G$2/(G38+0.24)- Tabelle3!$M$3)/Tabelle3!$N$3, 0), "")),
IF($B$1="Elektronisch",
    IF(E38="m", ROUNDDOWN((($G$2/G38)- Tabelle3!$R$3)/Tabelle3!$S$3, 0),
    IF(E38="w", ROUNDDOWN((($G$2/G38)- Tabelle3!$M$3)/Tabelle3!$N$3, 0), "")),
"")))</f>
        <v/>
      </c>
      <c r="U38" t="str">
        <f>IF(ISBLANK(H38),"",
IF($B$1="Mit Hand",
    IF(E38="m", ROUNDDOWN(($H$2/(H38+0.24)-Tabelle3!$R$4)/Tabelle3!$S$4, 0),
    IF(E38="w", ROUNDDOWN(($H$2/(H38+0.24)- Tabelle3!$M$4)/Tabelle3!$N$4, 0), "")),
IF($B$1="Elektronisch",
    IF(E38="m", ROUNDDOWN((($H$2/H38)- Tabelle3!$R$4)/Tabelle3!$S$4, 0),
    IF(E38="w", ROUNDDOWN((($H$2/H38)- Tabelle3!$M$4)/Tabelle3!$N$4, 0), "")),
"")))</f>
        <v/>
      </c>
      <c r="V38" t="str">
        <f>IF(ISBLANK(I38), "",
IF(E38="m", ROUNDDOWN((($I$2/I38)- Tabelle3!$R$5)/Tabelle3!$S$5, 0),
    IF(E38="w", ROUNDDOWN((($I$2/I38)- Tabelle3!$M$5)/Tabelle3!$N$5, 0), "")))</f>
        <v/>
      </c>
      <c r="W38" t="str">
        <f>IF(ISBLANK(J38),"",
IF(E38="m", ROUNDDOWN((($J$2/J38)- Tabelle3!$R$6)/Tabelle3!$S$6, 0)))</f>
        <v/>
      </c>
      <c r="X38" t="str">
        <f>IF(ISBLANK(K38), "",
IF(E38="m", ROUNDDOWN((($K$2/K38)- Tabelle3!$R$7)/Tabelle3!$S$7, 0),
    IF(E38="w", ROUNDDOWN((($K$2/K38)- Tabelle3!$M$7)/Tabelle3!$N$7, 0), "")))</f>
        <v/>
      </c>
      <c r="Y38" t="str">
        <f>IF(ISBLANK(L38), "",
IF(E38="m", ROUNDDOWN((($L$2/L38)- Tabelle3!$R$8)/Tabelle3!$S$8, 0),
    IF(E38="w", ROUNDDOWN((($L$2/L38)- Tabelle3!$M$8)/Tabelle3!$N$8, 0), "")))</f>
        <v/>
      </c>
      <c r="Z38" t="str">
        <f>IF(ISBLANK(M38),
    "",
    IF(E38="m",
        ROUNDDOWN((SQRT(M38) - Tabelle3!$R$9) / Tabelle3!$S$9, 0),
        IF(E38="w",
            ROUNDDOWN((SQRT(M38) - Tabelle3!$M$9) / Tabelle3!$N$9, 0),
            ""
        )
    )
)</f>
        <v/>
      </c>
      <c r="AA38" t="str">
        <f>IF(ISBLANK(N38), "", IF(E38="m", ROUNDDOWN((SQRT(N38) - Tabelle3!$R$10) / Tabelle3!$S$10, 0), IF(E38="w", ROUNDDOWN((SQRT(N38) - Tabelle3!$M$10) / Tabelle3!$N$10, 0), "" ) ) )</f>
        <v/>
      </c>
      <c r="AB38" t="str">
        <f>IF(ISBLANK(O38),"", IF(E38="m", ROUNDDOWN((SQRT(O38) - Tabelle3!$R$11) / Tabelle3!$S$11, 0), IF(E38="w", ROUNDDOWN((SQRT(O38) - Tabelle3!$M$11) / Tabelle3!$N$11, 0), "" ) ) )</f>
        <v/>
      </c>
      <c r="AC38" t="str">
        <f>IF(ISBLANK(P38), "", IF(E38="m", ROUNDDOWN((SQRT(P38) - Tabelle3!$R$12) / Tabelle3!$S$12, 0), IF(E38="w", ROUNDDOWN((SQRT(P38) - Tabelle3!$M$12) / Tabelle3!$N$12, 0), "" ) ) )</f>
        <v/>
      </c>
      <c r="AD38" t="str">
        <f>IF(ISBLANK(Q38), "", IF(E38="m", ROUNDDOWN((SQRT(Q38) - Tabelle3!$R$13) / Tabelle3!$S$13, 0), IF(E38="w", ROUNDDOWN((SQRT(Q38) - Tabelle3!$M$13) / Tabelle3!$N$13, 0), "" ) ) )</f>
        <v/>
      </c>
      <c r="AE38" t="str">
        <f>IF(ISBLANK(R38), "", IF(E38="m", ROUNDDOWN((SQRT(R38) - Tabelle3!$R$14) / Tabelle3!$S$14, 0), IF(E38="w", ROUNDDOWN((SQRT(R38) - Tabelle3!$M$14) / Tabelle3!$N$14, 0), "" ) ) )</f>
        <v/>
      </c>
      <c r="AF3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38" s="30" t="str">
        <f>IF(D38 &lt;&gt; "",
    IF(E38 = "m",
        IF(AF38 &gt;= VLOOKUP(D38, Tabelle3!$A$26:$D$36, 4, TRUE), "Ehrenurkunde",
        IF(AF38 &gt;= VLOOKUP(D38, Tabelle3!$A$26:$D$36, 3, TRUE), "Siegerurkunde", "Teilnehmerurkunde")),
    IF(AF38 &gt;= VLOOKUP(D38, Tabelle3!$A$15:$D$24, 4, TRUE), "Ehrenurkunde",
        IF(AF38 &gt;= VLOOKUP(D38, Tabelle3!$A$15:$D$24, 3, TRUE), "Siegerurkunde", "Teilnehmerurkunde"))
    ),
"")</f>
        <v/>
      </c>
    </row>
    <row r="39" spans="1:33">
      <c r="A39" s="31"/>
      <c r="B39" s="31"/>
      <c r="C39" s="31"/>
      <c r="D39" s="31"/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t="str">
        <f>IF(ISBLANK(F39),"",IF($B$1="Mit Hand",
    IF(E39="m", ROUNDDOWN(($F$2/(F39+0.24)-Tabelle3!$R$2)/Tabelle3!$S$2, 0),
    IF(E39="w", ROUNDDOWN(($F$2/(F39+0.24)- Tabelle3!$M$2)/Tabelle3!$N$2, 0), "")),
IF($B$1="Elektronisch",
    IF(E39="m", ROUNDDOWN((($F$2/F39)- Tabelle3!$R$2)/Tabelle3!$S$2, 0),
    IF(E39="w", ROUNDDOWN((($F$2/F39)- Tabelle3!$M$2)/Tabelle3!$N$2, 0), "")),
"")))</f>
        <v/>
      </c>
      <c r="T39" t="str">
        <f>IF(ISBLANK(G39), "",
IF($B$1="Mit Hand",
    IF(E39="m", ROUNDDOWN(($G$2/(G39+0.24)-Tabelle3!$R$3)/Tabelle3!$S$3, 0),
    IF(E39="w", ROUNDDOWN(($G$2/(G39+0.24)- Tabelle3!$M$3)/Tabelle3!$N$3, 0), "")),
IF($B$1="Elektronisch",
    IF(E39="m", ROUNDDOWN((($G$2/G39)- Tabelle3!$R$3)/Tabelle3!$S$3, 0),
    IF(E39="w", ROUNDDOWN((($G$2/G39)- Tabelle3!$M$3)/Tabelle3!$N$3, 0), "")),
"")))</f>
        <v/>
      </c>
      <c r="U39" t="str">
        <f>IF(ISBLANK(H39),"",
IF($B$1="Mit Hand",
    IF(E39="m", ROUNDDOWN(($H$2/(H39+0.24)-Tabelle3!$R$4)/Tabelle3!$S$4, 0),
    IF(E39="w", ROUNDDOWN(($H$2/(H39+0.24)- Tabelle3!$M$4)/Tabelle3!$N$4, 0), "")),
IF($B$1="Elektronisch",
    IF(E39="m", ROUNDDOWN((($H$2/H39)- Tabelle3!$R$4)/Tabelle3!$S$4, 0),
    IF(E39="w", ROUNDDOWN((($H$2/H39)- Tabelle3!$M$4)/Tabelle3!$N$4, 0), "")),
"")))</f>
        <v/>
      </c>
      <c r="V39" t="str">
        <f>IF(ISBLANK(I39), "",
IF(E39="m", ROUNDDOWN((($I$2/I39)- Tabelle3!$R$5)/Tabelle3!$S$5, 0),
    IF(E39="w", ROUNDDOWN((($I$2/I39)- Tabelle3!$M$5)/Tabelle3!$N$5, 0), "")))</f>
        <v/>
      </c>
      <c r="W39" t="str">
        <f>IF(ISBLANK(J39),"",
IF(E39="m", ROUNDDOWN((($J$2/J39)- Tabelle3!$R$6)/Tabelle3!$S$6, 0)))</f>
        <v/>
      </c>
      <c r="X39" t="str">
        <f>IF(ISBLANK(K39), "",
IF(E39="m", ROUNDDOWN((($K$2/K39)- Tabelle3!$R$7)/Tabelle3!$S$7, 0),
    IF(E39="w", ROUNDDOWN((($K$2/K39)- Tabelle3!$M$7)/Tabelle3!$N$7, 0), "")))</f>
        <v/>
      </c>
      <c r="Y39" t="str">
        <f>IF(ISBLANK(L39), "",
IF(E39="m", ROUNDDOWN((($L$2/L39)- Tabelle3!$R$8)/Tabelle3!$S$8, 0),
    IF(E39="w", ROUNDDOWN((($L$2/L39)- Tabelle3!$M$8)/Tabelle3!$N$8, 0), "")))</f>
        <v/>
      </c>
      <c r="Z39" t="str">
        <f>IF(ISBLANK(M39),
    "",
    IF(E39="m",
        ROUNDDOWN((SQRT(M39) - Tabelle3!$R$9) / Tabelle3!$S$9, 0),
        IF(E39="w",
            ROUNDDOWN((SQRT(M39) - Tabelle3!$M$9) / Tabelle3!$N$9, 0),
            ""
        )
    )
)</f>
        <v/>
      </c>
      <c r="AA39" t="str">
        <f>IF(ISBLANK(N39), "", IF(E39="m", ROUNDDOWN((SQRT(N39) - Tabelle3!$R$10) / Tabelle3!$S$10, 0), IF(E39="w", ROUNDDOWN((SQRT(N39) - Tabelle3!$M$10) / Tabelle3!$N$10, 0), "" ) ) )</f>
        <v/>
      </c>
      <c r="AB39" t="str">
        <f>IF(ISBLANK(O39),"", IF(E39="m", ROUNDDOWN((SQRT(O39) - Tabelle3!$R$11) / Tabelle3!$S$11, 0), IF(E39="w", ROUNDDOWN((SQRT(O39) - Tabelle3!$M$11) / Tabelle3!$N$11, 0), "" ) ) )</f>
        <v/>
      </c>
      <c r="AC39" t="str">
        <f>IF(ISBLANK(P39), "", IF(E39="m", ROUNDDOWN((SQRT(P39) - Tabelle3!$R$12) / Tabelle3!$S$12, 0), IF(E39="w", ROUNDDOWN((SQRT(P39) - Tabelle3!$M$12) / Tabelle3!$N$12, 0), "" ) ) )</f>
        <v/>
      </c>
      <c r="AD39" t="str">
        <f>IF(ISBLANK(Q39), "", IF(E39="m", ROUNDDOWN((SQRT(Q39) - Tabelle3!$R$13) / Tabelle3!$S$13, 0), IF(E39="w", ROUNDDOWN((SQRT(Q39) - Tabelle3!$M$13) / Tabelle3!$N$13, 0), "" ) ) )</f>
        <v/>
      </c>
      <c r="AE39" t="str">
        <f>IF(ISBLANK(R39), "", IF(E39="m", ROUNDDOWN((SQRT(R39) - Tabelle3!$R$14) / Tabelle3!$S$14, 0), IF(E39="w", ROUNDDOWN((SQRT(R39) - Tabelle3!$M$14) / Tabelle3!$N$14, 0), "" ) ) )</f>
        <v/>
      </c>
      <c r="AF3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39" s="30" t="str">
        <f>IF(D39 &lt;&gt; "",
    IF(E39 = "m",
        IF(AF39 &gt;= VLOOKUP(D39, Tabelle3!$A$26:$D$36, 4, TRUE), "Ehrenurkunde",
        IF(AF39 &gt;= VLOOKUP(D39, Tabelle3!$A$26:$D$36, 3, TRUE), "Siegerurkunde", "Teilnehmerurkunde")),
    IF(AF39 &gt;= VLOOKUP(D39, Tabelle3!$A$15:$D$24, 4, TRUE), "Ehrenurkunde",
        IF(AF39 &gt;= VLOOKUP(D39, Tabelle3!$A$15:$D$24, 3, TRUE), "Siegerurkunde", "Teilnehmerurkunde"))
    ),
"")</f>
        <v/>
      </c>
    </row>
    <row r="40" spans="1:33">
      <c r="A40" s="31"/>
      <c r="B40" s="31"/>
      <c r="C40" s="31"/>
      <c r="D40" s="31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t="str">
        <f>IF(ISBLANK(F40),"",IF($B$1="Mit Hand",
    IF(E40="m", ROUNDDOWN(($F$2/(F40+0.24)-Tabelle3!$R$2)/Tabelle3!$S$2, 0),
    IF(E40="w", ROUNDDOWN(($F$2/(F40+0.24)- Tabelle3!$M$2)/Tabelle3!$N$2, 0), "")),
IF($B$1="Elektronisch",
    IF(E40="m", ROUNDDOWN((($F$2/F40)- Tabelle3!$R$2)/Tabelle3!$S$2, 0),
    IF(E40="w", ROUNDDOWN((($F$2/F40)- Tabelle3!$M$2)/Tabelle3!$N$2, 0), "")),
"")))</f>
        <v/>
      </c>
      <c r="T40" t="str">
        <f>IF(ISBLANK(G40), "",
IF($B$1="Mit Hand",
    IF(E40="m", ROUNDDOWN(($G$2/(G40+0.24)-Tabelle3!$R$3)/Tabelle3!$S$3, 0),
    IF(E40="w", ROUNDDOWN(($G$2/(G40+0.24)- Tabelle3!$M$3)/Tabelle3!$N$3, 0), "")),
IF($B$1="Elektronisch",
    IF(E40="m", ROUNDDOWN((($G$2/G40)- Tabelle3!$R$3)/Tabelle3!$S$3, 0),
    IF(E40="w", ROUNDDOWN((($G$2/G40)- Tabelle3!$M$3)/Tabelle3!$N$3, 0), "")),
"")))</f>
        <v/>
      </c>
      <c r="U40" t="str">
        <f>IF(ISBLANK(H40),"",
IF($B$1="Mit Hand",
    IF(E40="m", ROUNDDOWN(($H$2/(H40+0.24)-Tabelle3!$R$4)/Tabelle3!$S$4, 0),
    IF(E40="w", ROUNDDOWN(($H$2/(H40+0.24)- Tabelle3!$M$4)/Tabelle3!$N$4, 0), "")),
IF($B$1="Elektronisch",
    IF(E40="m", ROUNDDOWN((($H$2/H40)- Tabelle3!$R$4)/Tabelle3!$S$4, 0),
    IF(E40="w", ROUNDDOWN((($H$2/H40)- Tabelle3!$M$4)/Tabelle3!$N$4, 0), "")),
"")))</f>
        <v/>
      </c>
      <c r="V40" t="str">
        <f>IF(ISBLANK(I40), "",
IF(E40="m", ROUNDDOWN((($I$2/I40)- Tabelle3!$R$5)/Tabelle3!$S$5, 0),
    IF(E40="w", ROUNDDOWN((($I$2/I40)- Tabelle3!$M$5)/Tabelle3!$N$5, 0), "")))</f>
        <v/>
      </c>
      <c r="W40" t="str">
        <f>IF(ISBLANK(J40),"",
IF(E40="m", ROUNDDOWN((($J$2/J40)- Tabelle3!$R$6)/Tabelle3!$S$6, 0)))</f>
        <v/>
      </c>
      <c r="X40" t="str">
        <f>IF(ISBLANK(K40), "",
IF(E40="m", ROUNDDOWN((($K$2/K40)- Tabelle3!$R$7)/Tabelle3!$S$7, 0),
    IF(E40="w", ROUNDDOWN((($K$2/K40)- Tabelle3!$M$7)/Tabelle3!$N$7, 0), "")))</f>
        <v/>
      </c>
      <c r="Y40" t="str">
        <f>IF(ISBLANK(L40), "",
IF(E40="m", ROUNDDOWN((($L$2/L40)- Tabelle3!$R$8)/Tabelle3!$S$8, 0),
    IF(E40="w", ROUNDDOWN((($L$2/L40)- Tabelle3!$M$8)/Tabelle3!$N$8, 0), "")))</f>
        <v/>
      </c>
      <c r="Z40" t="str">
        <f>IF(ISBLANK(M40),
    "",
    IF(E40="m",
        ROUNDDOWN((SQRT(M40) - Tabelle3!$R$9) / Tabelle3!$S$9, 0),
        IF(E40="w",
            ROUNDDOWN((SQRT(M40) - Tabelle3!$M$9) / Tabelle3!$N$9, 0),
            ""
        )
    )
)</f>
        <v/>
      </c>
      <c r="AA40" t="str">
        <f>IF(ISBLANK(N40), "", IF(E40="m", ROUNDDOWN((SQRT(N40) - Tabelle3!$R$10) / Tabelle3!$S$10, 0), IF(E40="w", ROUNDDOWN((SQRT(N40) - Tabelle3!$M$10) / Tabelle3!$N$10, 0), "" ) ) )</f>
        <v/>
      </c>
      <c r="AB40" t="str">
        <f>IF(ISBLANK(O40),"", IF(E40="m", ROUNDDOWN((SQRT(O40) - Tabelle3!$R$11) / Tabelle3!$S$11, 0), IF(E40="w", ROUNDDOWN((SQRT(O40) - Tabelle3!$M$11) / Tabelle3!$N$11, 0), "" ) ) )</f>
        <v/>
      </c>
      <c r="AC40" t="str">
        <f>IF(ISBLANK(P40), "", IF(E40="m", ROUNDDOWN((SQRT(P40) - Tabelle3!$R$12) / Tabelle3!$S$12, 0), IF(E40="w", ROUNDDOWN((SQRT(P40) - Tabelle3!$M$12) / Tabelle3!$N$12, 0), "" ) ) )</f>
        <v/>
      </c>
      <c r="AD40" t="str">
        <f>IF(ISBLANK(Q40), "", IF(E40="m", ROUNDDOWN((SQRT(Q40) - Tabelle3!$R$13) / Tabelle3!$S$13, 0), IF(E40="w", ROUNDDOWN((SQRT(Q40) - Tabelle3!$M$13) / Tabelle3!$N$13, 0), "" ) ) )</f>
        <v/>
      </c>
      <c r="AE40" t="str">
        <f>IF(ISBLANK(R40), "", IF(E40="m", ROUNDDOWN((SQRT(R40) - Tabelle3!$R$14) / Tabelle3!$S$14, 0), IF(E40="w", ROUNDDOWN((SQRT(R40) - Tabelle3!$M$14) / Tabelle3!$N$14, 0), "" ) ) )</f>
        <v/>
      </c>
      <c r="AF4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40" s="30" t="str">
        <f>IF(D40 &lt;&gt; "",
    IF(E40 = "m",
        IF(AF40 &gt;= VLOOKUP(D40, Tabelle3!$A$26:$D$36, 4, TRUE), "Ehrenurkunde",
        IF(AF40 &gt;= VLOOKUP(D40, Tabelle3!$A$26:$D$36, 3, TRUE), "Siegerurkunde", "Teilnehmerurkunde")),
    IF(AF40 &gt;= VLOOKUP(D40, Tabelle3!$A$15:$D$24, 4, TRUE), "Ehrenurkunde",
        IF(AF40 &gt;= VLOOKUP(D40, Tabelle3!$A$15:$D$24, 3, TRUE), "Siegerurkunde", "Teilnehmerurkunde"))
    ),
"")</f>
        <v/>
      </c>
    </row>
    <row r="41" spans="1:33">
      <c r="A41" s="31"/>
      <c r="B41" s="31"/>
      <c r="C41" s="31"/>
      <c r="D41" s="31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t="str">
        <f>IF(ISBLANK(F41),"",IF($B$1="Mit Hand",
    IF(E41="m", ROUNDDOWN(($F$2/(F41+0.24)-Tabelle3!$R$2)/Tabelle3!$S$2, 0),
    IF(E41="w", ROUNDDOWN(($F$2/(F41+0.24)- Tabelle3!$M$2)/Tabelle3!$N$2, 0), "")),
IF($B$1="Elektronisch",
    IF(E41="m", ROUNDDOWN((($F$2/F41)- Tabelle3!$R$2)/Tabelle3!$S$2, 0),
    IF(E41="w", ROUNDDOWN((($F$2/F41)- Tabelle3!$M$2)/Tabelle3!$N$2, 0), "")),
"")))</f>
        <v/>
      </c>
      <c r="T41" t="str">
        <f>IF(ISBLANK(G41), "",
IF($B$1="Mit Hand",
    IF(E41="m", ROUNDDOWN(($G$2/(G41+0.24)-Tabelle3!$R$3)/Tabelle3!$S$3, 0),
    IF(E41="w", ROUNDDOWN(($G$2/(G41+0.24)- Tabelle3!$M$3)/Tabelle3!$N$3, 0), "")),
IF($B$1="Elektronisch",
    IF(E41="m", ROUNDDOWN((($G$2/G41)- Tabelle3!$R$3)/Tabelle3!$S$3, 0),
    IF(E41="w", ROUNDDOWN((($G$2/G41)- Tabelle3!$M$3)/Tabelle3!$N$3, 0), "")),
"")))</f>
        <v/>
      </c>
      <c r="U41" t="str">
        <f>IF(ISBLANK(H41),"",
IF($B$1="Mit Hand",
    IF(E41="m", ROUNDDOWN(($H$2/(H41+0.24)-Tabelle3!$R$4)/Tabelle3!$S$4, 0),
    IF(E41="w", ROUNDDOWN(($H$2/(H41+0.24)- Tabelle3!$M$4)/Tabelle3!$N$4, 0), "")),
IF($B$1="Elektronisch",
    IF(E41="m", ROUNDDOWN((($H$2/H41)- Tabelle3!$R$4)/Tabelle3!$S$4, 0),
    IF(E41="w", ROUNDDOWN((($H$2/H41)- Tabelle3!$M$4)/Tabelle3!$N$4, 0), "")),
"")))</f>
        <v/>
      </c>
      <c r="V41" t="str">
        <f>IF(ISBLANK(I41), "",
IF(E41="m", ROUNDDOWN((($I$2/I41)- Tabelle3!$R$5)/Tabelle3!$S$5, 0),
    IF(E41="w", ROUNDDOWN((($I$2/I41)- Tabelle3!$M$5)/Tabelle3!$N$5, 0), "")))</f>
        <v/>
      </c>
      <c r="W41" t="str">
        <f>IF(ISBLANK(J41),"",
IF(E41="m", ROUNDDOWN((($J$2/J41)- Tabelle3!$R$6)/Tabelle3!$S$6, 0)))</f>
        <v/>
      </c>
      <c r="X41" t="str">
        <f>IF(ISBLANK(K41), "",
IF(E41="m", ROUNDDOWN((($K$2/K41)- Tabelle3!$R$7)/Tabelle3!$S$7, 0),
    IF(E41="w", ROUNDDOWN((($K$2/K41)- Tabelle3!$M$7)/Tabelle3!$N$7, 0), "")))</f>
        <v/>
      </c>
      <c r="Y41" t="str">
        <f>IF(ISBLANK(L41), "",
IF(E41="m", ROUNDDOWN((($L$2/L41)- Tabelle3!$R$8)/Tabelle3!$S$8, 0),
    IF(E41="w", ROUNDDOWN((($L$2/L41)- Tabelle3!$M$8)/Tabelle3!$N$8, 0), "")))</f>
        <v/>
      </c>
      <c r="Z41" t="str">
        <f>IF(ISBLANK(M41),
    "",
    IF(E41="m",
        ROUNDDOWN((SQRT(M41) - Tabelle3!$R$9) / Tabelle3!$S$9, 0),
        IF(E41="w",
            ROUNDDOWN((SQRT(M41) - Tabelle3!$M$9) / Tabelle3!$N$9, 0),
            ""
        )
    )
)</f>
        <v/>
      </c>
      <c r="AA41" t="str">
        <f>IF(ISBLANK(N41), "", IF(E41="m", ROUNDDOWN((SQRT(N41) - Tabelle3!$R$10) / Tabelle3!$S$10, 0), IF(E41="w", ROUNDDOWN((SQRT(N41) - Tabelle3!$M$10) / Tabelle3!$N$10, 0), "" ) ) )</f>
        <v/>
      </c>
      <c r="AB41" t="str">
        <f>IF(ISBLANK(O41),"", IF(E41="m", ROUNDDOWN((SQRT(O41) - Tabelle3!$R$11) / Tabelle3!$S$11, 0), IF(E41="w", ROUNDDOWN((SQRT(O41) - Tabelle3!$M$11) / Tabelle3!$N$11, 0), "" ) ) )</f>
        <v/>
      </c>
      <c r="AC41" t="str">
        <f>IF(ISBLANK(P41), "", IF(E41="m", ROUNDDOWN((SQRT(P41) - Tabelle3!$R$12) / Tabelle3!$S$12, 0), IF(E41="w", ROUNDDOWN((SQRT(P41) - Tabelle3!$M$12) / Tabelle3!$N$12, 0), "" ) ) )</f>
        <v/>
      </c>
      <c r="AD41" t="str">
        <f>IF(ISBLANK(Q41), "", IF(E41="m", ROUNDDOWN((SQRT(Q41) - Tabelle3!$R$13) / Tabelle3!$S$13, 0), IF(E41="w", ROUNDDOWN((SQRT(Q41) - Tabelle3!$M$13) / Tabelle3!$N$13, 0), "" ) ) )</f>
        <v/>
      </c>
      <c r="AE41" t="str">
        <f>IF(ISBLANK(R41), "", IF(E41="m", ROUNDDOWN((SQRT(R41) - Tabelle3!$R$14) / Tabelle3!$S$14, 0), IF(E41="w", ROUNDDOWN((SQRT(R41) - Tabelle3!$M$14) / Tabelle3!$N$14, 0), "" ) ) )</f>
        <v/>
      </c>
      <c r="AF4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41" s="30" t="str">
        <f>IF(D41 &lt;&gt; "",
    IF(E41 = "m",
        IF(AF41 &gt;= VLOOKUP(D41, Tabelle3!$A$26:$D$36, 4, TRUE), "Ehrenurkunde",
        IF(AF41 &gt;= VLOOKUP(D41, Tabelle3!$A$26:$D$36, 3, TRUE), "Siegerurkunde", "Teilnehmerurkunde")),
    IF(AF41 &gt;= VLOOKUP(D41, Tabelle3!$A$15:$D$24, 4, TRUE), "Ehrenurkunde",
        IF(AF41 &gt;= VLOOKUP(D41, Tabelle3!$A$15:$D$24, 3, TRUE), "Siegerurkunde", "Teilnehmerurkunde"))
    ),
"")</f>
        <v/>
      </c>
    </row>
    <row r="42" spans="1:33">
      <c r="A42" s="31"/>
      <c r="B42" s="31"/>
      <c r="C42" s="31"/>
      <c r="D42" s="31"/>
      <c r="E42" s="31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t="str">
        <f>IF(ISBLANK(F42),"",IF($B$1="Mit Hand",
    IF(E42="m", ROUNDDOWN(($F$2/(F42+0.24)-Tabelle3!$R$2)/Tabelle3!$S$2, 0),
    IF(E42="w", ROUNDDOWN(($F$2/(F42+0.24)- Tabelle3!$M$2)/Tabelle3!$N$2, 0), "")),
IF($B$1="Elektronisch",
    IF(E42="m", ROUNDDOWN((($F$2/F42)- Tabelle3!$R$2)/Tabelle3!$S$2, 0),
    IF(E42="w", ROUNDDOWN((($F$2/F42)- Tabelle3!$M$2)/Tabelle3!$N$2, 0), "")),
"")))</f>
        <v/>
      </c>
      <c r="T42" t="str">
        <f>IF(ISBLANK(G42), "",
IF($B$1="Mit Hand",
    IF(E42="m", ROUNDDOWN(($G$2/(G42+0.24)-Tabelle3!$R$3)/Tabelle3!$S$3, 0),
    IF(E42="w", ROUNDDOWN(($G$2/(G42+0.24)- Tabelle3!$M$3)/Tabelle3!$N$3, 0), "")),
IF($B$1="Elektronisch",
    IF(E42="m", ROUNDDOWN((($G$2/G42)- Tabelle3!$R$3)/Tabelle3!$S$3, 0),
    IF(E42="w", ROUNDDOWN((($G$2/G42)- Tabelle3!$M$3)/Tabelle3!$N$3, 0), "")),
"")))</f>
        <v/>
      </c>
      <c r="U42" t="str">
        <f>IF(ISBLANK(H42),"",
IF($B$1="Mit Hand",
    IF(E42="m", ROUNDDOWN(($H$2/(H42+0.24)-Tabelle3!$R$4)/Tabelle3!$S$4, 0),
    IF(E42="w", ROUNDDOWN(($H$2/(H42+0.24)- Tabelle3!$M$4)/Tabelle3!$N$4, 0), "")),
IF($B$1="Elektronisch",
    IF(E42="m", ROUNDDOWN((($H$2/H42)- Tabelle3!$R$4)/Tabelle3!$S$4, 0),
    IF(E42="w", ROUNDDOWN((($H$2/H42)- Tabelle3!$M$4)/Tabelle3!$N$4, 0), "")),
"")))</f>
        <v/>
      </c>
      <c r="V42" t="str">
        <f>IF(ISBLANK(I42), "",
IF(E42="m", ROUNDDOWN((($I$2/I42)- Tabelle3!$R$5)/Tabelle3!$S$5, 0),
    IF(E42="w", ROUNDDOWN((($I$2/I42)- Tabelle3!$M$5)/Tabelle3!$N$5, 0), "")))</f>
        <v/>
      </c>
      <c r="W42" t="str">
        <f>IF(ISBLANK(J42),"",
IF(E42="m", ROUNDDOWN((($J$2/J42)- Tabelle3!$R$6)/Tabelle3!$S$6, 0)))</f>
        <v/>
      </c>
      <c r="X42" t="str">
        <f>IF(ISBLANK(K42), "",
IF(E42="m", ROUNDDOWN((($K$2/K42)- Tabelle3!$R$7)/Tabelle3!$S$7, 0),
    IF(E42="w", ROUNDDOWN((($K$2/K42)- Tabelle3!$M$7)/Tabelle3!$N$7, 0), "")))</f>
        <v/>
      </c>
      <c r="Y42" t="str">
        <f>IF(ISBLANK(L42), "",
IF(E42="m", ROUNDDOWN((($L$2/L42)- Tabelle3!$R$8)/Tabelle3!$S$8, 0),
    IF(E42="w", ROUNDDOWN((($L$2/L42)- Tabelle3!$M$8)/Tabelle3!$N$8, 0), "")))</f>
        <v/>
      </c>
      <c r="Z42" t="str">
        <f>IF(ISBLANK(M42),
    "",
    IF(E42="m",
        ROUNDDOWN((SQRT(M42) - Tabelle3!$R$9) / Tabelle3!$S$9, 0),
        IF(E42="w",
            ROUNDDOWN((SQRT(M42) - Tabelle3!$M$9) / Tabelle3!$N$9, 0),
            ""
        )
    )
)</f>
        <v/>
      </c>
      <c r="AA42" t="str">
        <f>IF(ISBLANK(N42), "", IF(E42="m", ROUNDDOWN((SQRT(N42) - Tabelle3!$R$10) / Tabelle3!$S$10, 0), IF(E42="w", ROUNDDOWN((SQRT(N42) - Tabelle3!$M$10) / Tabelle3!$N$10, 0), "" ) ) )</f>
        <v/>
      </c>
      <c r="AB42" t="str">
        <f>IF(ISBLANK(O42),"", IF(E42="m", ROUNDDOWN((SQRT(O42) - Tabelle3!$R$11) / Tabelle3!$S$11, 0), IF(E42="w", ROUNDDOWN((SQRT(O42) - Tabelle3!$M$11) / Tabelle3!$N$11, 0), "" ) ) )</f>
        <v/>
      </c>
      <c r="AC42" t="str">
        <f>IF(ISBLANK(P42), "", IF(E42="m", ROUNDDOWN((SQRT(P42) - Tabelle3!$R$12) / Tabelle3!$S$12, 0), IF(E42="w", ROUNDDOWN((SQRT(P42) - Tabelle3!$M$12) / Tabelle3!$N$12, 0), "" ) ) )</f>
        <v/>
      </c>
      <c r="AD42" t="str">
        <f>IF(ISBLANK(Q42), "", IF(E42="m", ROUNDDOWN((SQRT(Q42) - Tabelle3!$R$13) / Tabelle3!$S$13, 0), IF(E42="w", ROUNDDOWN((SQRT(Q42) - Tabelle3!$M$13) / Tabelle3!$N$13, 0), "" ) ) )</f>
        <v/>
      </c>
      <c r="AE42" t="str">
        <f>IF(ISBLANK(R42), "", IF(E42="m", ROUNDDOWN((SQRT(R42) - Tabelle3!$R$14) / Tabelle3!$S$14, 0), IF(E42="w", ROUNDDOWN((SQRT(R42) - Tabelle3!$M$14) / Tabelle3!$N$14, 0), "" ) ) )</f>
        <v/>
      </c>
      <c r="AF4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42" s="30" t="str">
        <f>IF(D42 &lt;&gt; "",
    IF(E42 = "m",
        IF(AF42 &gt;= VLOOKUP(D42, Tabelle3!$A$26:$D$36, 4, TRUE), "Ehrenurkunde",
        IF(AF42 &gt;= VLOOKUP(D42, Tabelle3!$A$26:$D$36, 3, TRUE), "Siegerurkunde", "Teilnehmerurkunde")),
    IF(AF42 &gt;= VLOOKUP(D42, Tabelle3!$A$15:$D$24, 4, TRUE), "Ehrenurkunde",
        IF(AF42 &gt;= VLOOKUP(D42, Tabelle3!$A$15:$D$24, 3, TRUE), "Siegerurkunde", "Teilnehmerurkunde"))
    ),
"")</f>
        <v/>
      </c>
    </row>
    <row r="43" spans="1:33">
      <c r="A43" s="31"/>
      <c r="B43" s="31"/>
      <c r="C43" s="31"/>
      <c r="D43" s="31"/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t="str">
        <f>IF(ISBLANK(F43),"",IF($B$1="Mit Hand",
    IF(E43="m", ROUNDDOWN(($F$2/(F43+0.24)-Tabelle3!$R$2)/Tabelle3!$S$2, 0),
    IF(E43="w", ROUNDDOWN(($F$2/(F43+0.24)- Tabelle3!$M$2)/Tabelle3!$N$2, 0), "")),
IF($B$1="Elektronisch",
    IF(E43="m", ROUNDDOWN((($F$2/F43)- Tabelle3!$R$2)/Tabelle3!$S$2, 0),
    IF(E43="w", ROUNDDOWN((($F$2/F43)- Tabelle3!$M$2)/Tabelle3!$N$2, 0), "")),
"")))</f>
        <v/>
      </c>
      <c r="T43" t="str">
        <f>IF(ISBLANK(G43), "",
IF($B$1="Mit Hand",
    IF(E43="m", ROUNDDOWN(($G$2/(G43+0.24)-Tabelle3!$R$3)/Tabelle3!$S$3, 0),
    IF(E43="w", ROUNDDOWN(($G$2/(G43+0.24)- Tabelle3!$M$3)/Tabelle3!$N$3, 0), "")),
IF($B$1="Elektronisch",
    IF(E43="m", ROUNDDOWN((($G$2/G43)- Tabelle3!$R$3)/Tabelle3!$S$3, 0),
    IF(E43="w", ROUNDDOWN((($G$2/G43)- Tabelle3!$M$3)/Tabelle3!$N$3, 0), "")),
"")))</f>
        <v/>
      </c>
      <c r="U43" t="str">
        <f>IF(ISBLANK(H43),"",
IF($B$1="Mit Hand",
    IF(E43="m", ROUNDDOWN(($H$2/(H43+0.24)-Tabelle3!$R$4)/Tabelle3!$S$4, 0),
    IF(E43="w", ROUNDDOWN(($H$2/(H43+0.24)- Tabelle3!$M$4)/Tabelle3!$N$4, 0), "")),
IF($B$1="Elektronisch",
    IF(E43="m", ROUNDDOWN((($H$2/H43)- Tabelle3!$R$4)/Tabelle3!$S$4, 0),
    IF(E43="w", ROUNDDOWN((($H$2/H43)- Tabelle3!$M$4)/Tabelle3!$N$4, 0), "")),
"")))</f>
        <v/>
      </c>
      <c r="V43" t="str">
        <f>IF(ISBLANK(I43), "",
IF(E43="m", ROUNDDOWN((($I$2/I43)- Tabelle3!$R$5)/Tabelle3!$S$5, 0),
    IF(E43="w", ROUNDDOWN((($I$2/I43)- Tabelle3!$M$5)/Tabelle3!$N$5, 0), "")))</f>
        <v/>
      </c>
      <c r="W43" t="str">
        <f>IF(ISBLANK(J43),"",
IF(E43="m", ROUNDDOWN((($J$2/J43)- Tabelle3!$R$6)/Tabelle3!$S$6, 0)))</f>
        <v/>
      </c>
      <c r="X43" t="str">
        <f>IF(ISBLANK(K43), "",
IF(E43="m", ROUNDDOWN((($K$2/K43)- Tabelle3!$R$7)/Tabelle3!$S$7, 0),
    IF(E43="w", ROUNDDOWN((($K$2/K43)- Tabelle3!$M$7)/Tabelle3!$N$7, 0), "")))</f>
        <v/>
      </c>
      <c r="Y43" t="str">
        <f>IF(ISBLANK(L43), "",
IF(E43="m", ROUNDDOWN((($L$2/L43)- Tabelle3!$R$8)/Tabelle3!$S$8, 0),
    IF(E43="w", ROUNDDOWN((($L$2/L43)- Tabelle3!$M$8)/Tabelle3!$N$8, 0), "")))</f>
        <v/>
      </c>
      <c r="Z43" t="str">
        <f>IF(ISBLANK(M43),
    "",
    IF(E43="m",
        ROUNDDOWN((SQRT(M43) - Tabelle3!$R$9) / Tabelle3!$S$9, 0),
        IF(E43="w",
            ROUNDDOWN((SQRT(M43) - Tabelle3!$M$9) / Tabelle3!$N$9, 0),
            ""
        )
    )
)</f>
        <v/>
      </c>
      <c r="AA43" t="str">
        <f>IF(ISBLANK(N43), "", IF(E43="m", ROUNDDOWN((SQRT(N43) - Tabelle3!$R$10) / Tabelle3!$S$10, 0), IF(E43="w", ROUNDDOWN((SQRT(N43) - Tabelle3!$M$10) / Tabelle3!$N$10, 0), "" ) ) )</f>
        <v/>
      </c>
      <c r="AB43" t="str">
        <f>IF(ISBLANK(O43),"", IF(E43="m", ROUNDDOWN((SQRT(O43) - Tabelle3!$R$11) / Tabelle3!$S$11, 0), IF(E43="w", ROUNDDOWN((SQRT(O43) - Tabelle3!$M$11) / Tabelle3!$N$11, 0), "" ) ) )</f>
        <v/>
      </c>
      <c r="AC43" t="str">
        <f>IF(ISBLANK(P43), "", IF(E43="m", ROUNDDOWN((SQRT(P43) - Tabelle3!$R$12) / Tabelle3!$S$12, 0), IF(E43="w", ROUNDDOWN((SQRT(P43) - Tabelle3!$M$12) / Tabelle3!$N$12, 0), "" ) ) )</f>
        <v/>
      </c>
      <c r="AD43" t="str">
        <f>IF(ISBLANK(Q43), "", IF(E43="m", ROUNDDOWN((SQRT(Q43) - Tabelle3!$R$13) / Tabelle3!$S$13, 0), IF(E43="w", ROUNDDOWN((SQRT(Q43) - Tabelle3!$M$13) / Tabelle3!$N$13, 0), "" ) ) )</f>
        <v/>
      </c>
      <c r="AE43" t="str">
        <f>IF(ISBLANK(R43), "", IF(E43="m", ROUNDDOWN((SQRT(R43) - Tabelle3!$R$14) / Tabelle3!$S$14, 0), IF(E43="w", ROUNDDOWN((SQRT(R43) - Tabelle3!$M$14) / Tabelle3!$N$14, 0), "" ) ) )</f>
        <v/>
      </c>
      <c r="AF4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43" s="30" t="str">
        <f>IF(D43 &lt;&gt; "",
    IF(E43 = "m",
        IF(AF43 &gt;= VLOOKUP(D43, Tabelle3!$A$26:$D$36, 4, TRUE), "Ehrenurkunde",
        IF(AF43 &gt;= VLOOKUP(D43, Tabelle3!$A$26:$D$36, 3, TRUE), "Siegerurkunde", "Teilnehmerurkunde")),
    IF(AF43 &gt;= VLOOKUP(D43, Tabelle3!$A$15:$D$24, 4, TRUE), "Ehrenurkunde",
        IF(AF43 &gt;= VLOOKUP(D43, Tabelle3!$A$15:$D$24, 3, TRUE), "Siegerurkunde", "Teilnehmerurkunde"))
    ),
"")</f>
        <v/>
      </c>
    </row>
    <row r="44" spans="1:33">
      <c r="A44" s="31"/>
      <c r="B44" s="31"/>
      <c r="C44" s="31"/>
      <c r="D44" s="31"/>
      <c r="E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t="str">
        <f>IF(ISBLANK(F44),"",IF($B$1="Mit Hand",
    IF(E44="m", ROUNDDOWN(($F$2/(F44+0.24)-Tabelle3!$R$2)/Tabelle3!$S$2, 0),
    IF(E44="w", ROUNDDOWN(($F$2/(F44+0.24)- Tabelle3!$M$2)/Tabelle3!$N$2, 0), "")),
IF($B$1="Elektronisch",
    IF(E44="m", ROUNDDOWN((($F$2/F44)- Tabelle3!$R$2)/Tabelle3!$S$2, 0),
    IF(E44="w", ROUNDDOWN((($F$2/F44)- Tabelle3!$M$2)/Tabelle3!$N$2, 0), "")),
"")))</f>
        <v/>
      </c>
      <c r="T44" t="str">
        <f>IF(ISBLANK(G44), "",
IF($B$1="Mit Hand",
    IF(E44="m", ROUNDDOWN(($G$2/(G44+0.24)-Tabelle3!$R$3)/Tabelle3!$S$3, 0),
    IF(E44="w", ROUNDDOWN(($G$2/(G44+0.24)- Tabelle3!$M$3)/Tabelle3!$N$3, 0), "")),
IF($B$1="Elektronisch",
    IF(E44="m", ROUNDDOWN((($G$2/G44)- Tabelle3!$R$3)/Tabelle3!$S$3, 0),
    IF(E44="w", ROUNDDOWN((($G$2/G44)- Tabelle3!$M$3)/Tabelle3!$N$3, 0), "")),
"")))</f>
        <v/>
      </c>
      <c r="U44" t="str">
        <f>IF(ISBLANK(H44),"",
IF($B$1="Mit Hand",
    IF(E44="m", ROUNDDOWN(($H$2/(H44+0.24)-Tabelle3!$R$4)/Tabelle3!$S$4, 0),
    IF(E44="w", ROUNDDOWN(($H$2/(H44+0.24)- Tabelle3!$M$4)/Tabelle3!$N$4, 0), "")),
IF($B$1="Elektronisch",
    IF(E44="m", ROUNDDOWN((($H$2/H44)- Tabelle3!$R$4)/Tabelle3!$S$4, 0),
    IF(E44="w", ROUNDDOWN((($H$2/H44)- Tabelle3!$M$4)/Tabelle3!$N$4, 0), "")),
"")))</f>
        <v/>
      </c>
      <c r="V44" t="str">
        <f>IF(ISBLANK(I44), "",
IF(E44="m", ROUNDDOWN((($I$2/I44)- Tabelle3!$R$5)/Tabelle3!$S$5, 0),
    IF(E44="w", ROUNDDOWN((($I$2/I44)- Tabelle3!$M$5)/Tabelle3!$N$5, 0), "")))</f>
        <v/>
      </c>
      <c r="W44" t="str">
        <f>IF(ISBLANK(J44),"",
IF(E44="m", ROUNDDOWN((($J$2/J44)- Tabelle3!$R$6)/Tabelle3!$S$6, 0)))</f>
        <v/>
      </c>
      <c r="X44" t="str">
        <f>IF(ISBLANK(K44), "",
IF(E44="m", ROUNDDOWN((($K$2/K44)- Tabelle3!$R$7)/Tabelle3!$S$7, 0),
    IF(E44="w", ROUNDDOWN((($K$2/K44)- Tabelle3!$M$7)/Tabelle3!$N$7, 0), "")))</f>
        <v/>
      </c>
      <c r="Y44" t="str">
        <f>IF(ISBLANK(L44), "",
IF(E44="m", ROUNDDOWN((($L$2/L44)- Tabelle3!$R$8)/Tabelle3!$S$8, 0),
    IF(E44="w", ROUNDDOWN((($L$2/L44)- Tabelle3!$M$8)/Tabelle3!$N$8, 0), "")))</f>
        <v/>
      </c>
      <c r="Z44" t="str">
        <f>IF(ISBLANK(M44),
    "",
    IF(E44="m",
        ROUNDDOWN((SQRT(M44) - Tabelle3!$R$9) / Tabelle3!$S$9, 0),
        IF(E44="w",
            ROUNDDOWN((SQRT(M44) - Tabelle3!$M$9) / Tabelle3!$N$9, 0),
            ""
        )
    )
)</f>
        <v/>
      </c>
      <c r="AA44" t="str">
        <f>IF(ISBLANK(N44), "", IF(E44="m", ROUNDDOWN((SQRT(N44) - Tabelle3!$R$10) / Tabelle3!$S$10, 0), IF(E44="w", ROUNDDOWN((SQRT(N44) - Tabelle3!$M$10) / Tabelle3!$N$10, 0), "" ) ) )</f>
        <v/>
      </c>
      <c r="AB44" t="str">
        <f>IF(ISBLANK(O44),"", IF(E44="m", ROUNDDOWN((SQRT(O44) - Tabelle3!$R$11) / Tabelle3!$S$11, 0), IF(E44="w", ROUNDDOWN((SQRT(O44) - Tabelle3!$M$11) / Tabelle3!$N$11, 0), "" ) ) )</f>
        <v/>
      </c>
      <c r="AC44" t="str">
        <f>IF(ISBLANK(P44), "", IF(E44="m", ROUNDDOWN((SQRT(P44) - Tabelle3!$R$12) / Tabelle3!$S$12, 0), IF(E44="w", ROUNDDOWN((SQRT(P44) - Tabelle3!$M$12) / Tabelle3!$N$12, 0), "" ) ) )</f>
        <v/>
      </c>
      <c r="AD44" t="str">
        <f>IF(ISBLANK(Q44), "", IF(E44="m", ROUNDDOWN((SQRT(Q44) - Tabelle3!$R$13) / Tabelle3!$S$13, 0), IF(E44="w", ROUNDDOWN((SQRT(Q44) - Tabelle3!$M$13) / Tabelle3!$N$13, 0), "" ) ) )</f>
        <v/>
      </c>
      <c r="AE44" t="str">
        <f>IF(ISBLANK(R44), "", IF(E44="m", ROUNDDOWN((SQRT(R44) - Tabelle3!$R$14) / Tabelle3!$S$14, 0), IF(E44="w", ROUNDDOWN((SQRT(R44) - Tabelle3!$M$14) / Tabelle3!$N$14, 0), "" ) ) )</f>
        <v/>
      </c>
      <c r="AF4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44" s="30" t="str">
        <f>IF(D44 &lt;&gt; "",
    IF(E44 = "m",
        IF(AF44 &gt;= VLOOKUP(D44, Tabelle3!$A$26:$D$36, 4, TRUE), "Ehrenurkunde",
        IF(AF44 &gt;= VLOOKUP(D44, Tabelle3!$A$26:$D$36, 3, TRUE), "Siegerurkunde", "Teilnehmerurkunde")),
    IF(AF44 &gt;= VLOOKUP(D44, Tabelle3!$A$15:$D$24, 4, TRUE), "Ehrenurkunde",
        IF(AF44 &gt;= VLOOKUP(D44, Tabelle3!$A$15:$D$24, 3, TRUE), "Siegerurkunde", "Teilnehmerurkunde"))
    ),
"")</f>
        <v/>
      </c>
    </row>
    <row r="45" spans="1:33">
      <c r="A45" s="31"/>
      <c r="B45" s="31"/>
      <c r="C45" s="31"/>
      <c r="D45" s="31"/>
      <c r="E45" s="3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t="str">
        <f>IF(ISBLANK(F45),"",IF($B$1="Mit Hand",
    IF(E45="m", ROUNDDOWN(($F$2/(F45+0.24)-Tabelle3!$R$2)/Tabelle3!$S$2, 0),
    IF(E45="w", ROUNDDOWN(($F$2/(F45+0.24)- Tabelle3!$M$2)/Tabelle3!$N$2, 0), "")),
IF($B$1="Elektronisch",
    IF(E45="m", ROUNDDOWN((($F$2/F45)- Tabelle3!$R$2)/Tabelle3!$S$2, 0),
    IF(E45="w", ROUNDDOWN((($F$2/F45)- Tabelle3!$M$2)/Tabelle3!$N$2, 0), "")),
"")))</f>
        <v/>
      </c>
      <c r="T45" t="str">
        <f>IF(ISBLANK(G45), "",
IF($B$1="Mit Hand",
    IF(E45="m", ROUNDDOWN(($G$2/(G45+0.24)-Tabelle3!$R$3)/Tabelle3!$S$3, 0),
    IF(E45="w", ROUNDDOWN(($G$2/(G45+0.24)- Tabelle3!$M$3)/Tabelle3!$N$3, 0), "")),
IF($B$1="Elektronisch",
    IF(E45="m", ROUNDDOWN((($G$2/G45)- Tabelle3!$R$3)/Tabelle3!$S$3, 0),
    IF(E45="w", ROUNDDOWN((($G$2/G45)- Tabelle3!$M$3)/Tabelle3!$N$3, 0), "")),
"")))</f>
        <v/>
      </c>
      <c r="U45" t="str">
        <f>IF(ISBLANK(H45),"",
IF($B$1="Mit Hand",
    IF(E45="m", ROUNDDOWN(($H$2/(H45+0.24)-Tabelle3!$R$4)/Tabelle3!$S$4, 0),
    IF(E45="w", ROUNDDOWN(($H$2/(H45+0.24)- Tabelle3!$M$4)/Tabelle3!$N$4, 0), "")),
IF($B$1="Elektronisch",
    IF(E45="m", ROUNDDOWN((($H$2/H45)- Tabelle3!$R$4)/Tabelle3!$S$4, 0),
    IF(E45="w", ROUNDDOWN((($H$2/H45)- Tabelle3!$M$4)/Tabelle3!$N$4, 0), "")),
"")))</f>
        <v/>
      </c>
      <c r="V45" t="str">
        <f>IF(ISBLANK(I45), "",
IF(E45="m", ROUNDDOWN((($I$2/I45)- Tabelle3!$R$5)/Tabelle3!$S$5, 0),
    IF(E45="w", ROUNDDOWN((($I$2/I45)- Tabelle3!$M$5)/Tabelle3!$N$5, 0), "")))</f>
        <v/>
      </c>
      <c r="W45" t="str">
        <f>IF(ISBLANK(J45),"",
IF(E45="m", ROUNDDOWN((($J$2/J45)- Tabelle3!$R$6)/Tabelle3!$S$6, 0)))</f>
        <v/>
      </c>
      <c r="X45" t="str">
        <f>IF(ISBLANK(K45), "",
IF(E45="m", ROUNDDOWN((($K$2/K45)- Tabelle3!$R$7)/Tabelle3!$S$7, 0),
    IF(E45="w", ROUNDDOWN((($K$2/K45)- Tabelle3!$M$7)/Tabelle3!$N$7, 0), "")))</f>
        <v/>
      </c>
      <c r="Y45" t="str">
        <f>IF(ISBLANK(L45), "",
IF(E45="m", ROUNDDOWN((($L$2/L45)- Tabelle3!$R$8)/Tabelle3!$S$8, 0),
    IF(E45="w", ROUNDDOWN((($L$2/L45)- Tabelle3!$M$8)/Tabelle3!$N$8, 0), "")))</f>
        <v/>
      </c>
      <c r="Z45" t="str">
        <f>IF(ISBLANK(M45),
    "",
    IF(E45="m",
        ROUNDDOWN((SQRT(M45) - Tabelle3!$R$9) / Tabelle3!$S$9, 0),
        IF(E45="w",
            ROUNDDOWN((SQRT(M45) - Tabelle3!$M$9) / Tabelle3!$N$9, 0),
            ""
        )
    )
)</f>
        <v/>
      </c>
      <c r="AA45" t="str">
        <f>IF(ISBLANK(N45), "", IF(E45="m", ROUNDDOWN((SQRT(N45) - Tabelle3!$R$10) / Tabelle3!$S$10, 0), IF(E45="w", ROUNDDOWN((SQRT(N45) - Tabelle3!$M$10) / Tabelle3!$N$10, 0), "" ) ) )</f>
        <v/>
      </c>
      <c r="AB45" t="str">
        <f>IF(ISBLANK(O45),"", IF(E45="m", ROUNDDOWN((SQRT(O45) - Tabelle3!$R$11) / Tabelle3!$S$11, 0), IF(E45="w", ROUNDDOWN((SQRT(O45) - Tabelle3!$M$11) / Tabelle3!$N$11, 0), "" ) ) )</f>
        <v/>
      </c>
      <c r="AC45" t="str">
        <f>IF(ISBLANK(P45), "", IF(E45="m", ROUNDDOWN((SQRT(P45) - Tabelle3!$R$12) / Tabelle3!$S$12, 0), IF(E45="w", ROUNDDOWN((SQRT(P45) - Tabelle3!$M$12) / Tabelle3!$N$12, 0), "" ) ) )</f>
        <v/>
      </c>
      <c r="AD45" t="str">
        <f>IF(ISBLANK(Q45), "", IF(E45="m", ROUNDDOWN((SQRT(Q45) - Tabelle3!$R$13) / Tabelle3!$S$13, 0), IF(E45="w", ROUNDDOWN((SQRT(Q45) - Tabelle3!$M$13) / Tabelle3!$N$13, 0), "" ) ) )</f>
        <v/>
      </c>
      <c r="AE45" t="str">
        <f>IF(ISBLANK(R45), "", IF(E45="m", ROUNDDOWN((SQRT(R45) - Tabelle3!$R$14) / Tabelle3!$S$14, 0), IF(E45="w", ROUNDDOWN((SQRT(R45) - Tabelle3!$M$14) / Tabelle3!$N$14, 0), "" ) ) )</f>
        <v/>
      </c>
      <c r="AF4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45" s="30" t="str">
        <f>IF(D45 &lt;&gt; "",
    IF(E45 = "m",
        IF(AF45 &gt;= VLOOKUP(D45, Tabelle3!$A$26:$D$36, 4, TRUE), "Ehrenurkunde",
        IF(AF45 &gt;= VLOOKUP(D45, Tabelle3!$A$26:$D$36, 3, TRUE), "Siegerurkunde", "Teilnehmerurkunde")),
    IF(AF45 &gt;= VLOOKUP(D45, Tabelle3!$A$15:$D$24, 4, TRUE), "Ehrenurkunde",
        IF(AF45 &gt;= VLOOKUP(D45, Tabelle3!$A$15:$D$24, 3, TRUE), "Siegerurkunde", "Teilnehmerurkunde"))
    ),
"")</f>
        <v/>
      </c>
    </row>
    <row r="46" spans="1:33">
      <c r="A46" s="31"/>
      <c r="B46" s="31"/>
      <c r="C46" s="31"/>
      <c r="D46" s="31"/>
      <c r="E46" s="31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t="str">
        <f>IF(ISBLANK(F46),"",IF($B$1="Mit Hand",
    IF(E46="m", ROUNDDOWN(($F$2/(F46+0.24)-Tabelle3!$R$2)/Tabelle3!$S$2, 0),
    IF(E46="w", ROUNDDOWN(($F$2/(F46+0.24)- Tabelle3!$M$2)/Tabelle3!$N$2, 0), "")),
IF($B$1="Elektronisch",
    IF(E46="m", ROUNDDOWN((($F$2/F46)- Tabelle3!$R$2)/Tabelle3!$S$2, 0),
    IF(E46="w", ROUNDDOWN((($F$2/F46)- Tabelle3!$M$2)/Tabelle3!$N$2, 0), "")),
"")))</f>
        <v/>
      </c>
      <c r="T46" t="str">
        <f>IF(ISBLANK(G46), "",
IF($B$1="Mit Hand",
    IF(E46="m", ROUNDDOWN(($G$2/(G46+0.24)-Tabelle3!$R$3)/Tabelle3!$S$3, 0),
    IF(E46="w", ROUNDDOWN(($G$2/(G46+0.24)- Tabelle3!$M$3)/Tabelle3!$N$3, 0), "")),
IF($B$1="Elektronisch",
    IF(E46="m", ROUNDDOWN((($G$2/G46)- Tabelle3!$R$3)/Tabelle3!$S$3, 0),
    IF(E46="w", ROUNDDOWN((($G$2/G46)- Tabelle3!$M$3)/Tabelle3!$N$3, 0), "")),
"")))</f>
        <v/>
      </c>
      <c r="U46" t="str">
        <f>IF(ISBLANK(H46),"",
IF($B$1="Mit Hand",
    IF(E46="m", ROUNDDOWN(($H$2/(H46+0.24)-Tabelle3!$R$4)/Tabelle3!$S$4, 0),
    IF(E46="w", ROUNDDOWN(($H$2/(H46+0.24)- Tabelle3!$M$4)/Tabelle3!$N$4, 0), "")),
IF($B$1="Elektronisch",
    IF(E46="m", ROUNDDOWN((($H$2/H46)- Tabelle3!$R$4)/Tabelle3!$S$4, 0),
    IF(E46="w", ROUNDDOWN((($H$2/H46)- Tabelle3!$M$4)/Tabelle3!$N$4, 0), "")),
"")))</f>
        <v/>
      </c>
      <c r="V46" t="str">
        <f>IF(ISBLANK(I46), "",
IF(E46="m", ROUNDDOWN((($I$2/I46)- Tabelle3!$R$5)/Tabelle3!$S$5, 0),
    IF(E46="w", ROUNDDOWN((($I$2/I46)- Tabelle3!$M$5)/Tabelle3!$N$5, 0), "")))</f>
        <v/>
      </c>
      <c r="W46" t="str">
        <f>IF(ISBLANK(J46),"",
IF(E46="m", ROUNDDOWN((($J$2/J46)- Tabelle3!$R$6)/Tabelle3!$S$6, 0)))</f>
        <v/>
      </c>
      <c r="X46" t="str">
        <f>IF(ISBLANK(K46), "",
IF(E46="m", ROUNDDOWN((($K$2/K46)- Tabelle3!$R$7)/Tabelle3!$S$7, 0),
    IF(E46="w", ROUNDDOWN((($K$2/K46)- Tabelle3!$M$7)/Tabelle3!$N$7, 0), "")))</f>
        <v/>
      </c>
      <c r="Y46" t="str">
        <f>IF(ISBLANK(L46), "",
IF(E46="m", ROUNDDOWN((($L$2/L46)- Tabelle3!$R$8)/Tabelle3!$S$8, 0),
    IF(E46="w", ROUNDDOWN((($L$2/L46)- Tabelle3!$M$8)/Tabelle3!$N$8, 0), "")))</f>
        <v/>
      </c>
      <c r="Z46" t="str">
        <f>IF(ISBLANK(M46),
    "",
    IF(E46="m",
        ROUNDDOWN((SQRT(M46) - Tabelle3!$R$9) / Tabelle3!$S$9, 0),
        IF(E46="w",
            ROUNDDOWN((SQRT(M46) - Tabelle3!$M$9) / Tabelle3!$N$9, 0),
            ""
        )
    )
)</f>
        <v/>
      </c>
      <c r="AA46" t="str">
        <f>IF(ISBLANK(N46), "", IF(E46="m", ROUNDDOWN((SQRT(N46) - Tabelle3!$R$10) / Tabelle3!$S$10, 0), IF(E46="w", ROUNDDOWN((SQRT(N46) - Tabelle3!$M$10) / Tabelle3!$N$10, 0), "" ) ) )</f>
        <v/>
      </c>
      <c r="AB46" t="str">
        <f>IF(ISBLANK(O46),"", IF(E46="m", ROUNDDOWN((SQRT(O46) - Tabelle3!$R$11) / Tabelle3!$S$11, 0), IF(E46="w", ROUNDDOWN((SQRT(O46) - Tabelle3!$M$11) / Tabelle3!$N$11, 0), "" ) ) )</f>
        <v/>
      </c>
      <c r="AC46" t="str">
        <f>IF(ISBLANK(P46), "", IF(E46="m", ROUNDDOWN((SQRT(P46) - Tabelle3!$R$12) / Tabelle3!$S$12, 0), IF(E46="w", ROUNDDOWN((SQRT(P46) - Tabelle3!$M$12) / Tabelle3!$N$12, 0), "" ) ) )</f>
        <v/>
      </c>
      <c r="AD46" t="str">
        <f>IF(ISBLANK(Q46), "", IF(E46="m", ROUNDDOWN((SQRT(Q46) - Tabelle3!$R$13) / Tabelle3!$S$13, 0), IF(E46="w", ROUNDDOWN((SQRT(Q46) - Tabelle3!$M$13) / Tabelle3!$N$13, 0), "" ) ) )</f>
        <v/>
      </c>
      <c r="AE46" t="str">
        <f>IF(ISBLANK(R46), "", IF(E46="m", ROUNDDOWN((SQRT(R46) - Tabelle3!$R$14) / Tabelle3!$S$14, 0), IF(E46="w", ROUNDDOWN((SQRT(R46) - Tabelle3!$M$14) / Tabelle3!$N$14, 0), "" ) ) )</f>
        <v/>
      </c>
      <c r="AF4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46" s="30" t="str">
        <f>IF(D46 &lt;&gt; "",
    IF(E46 = "m",
        IF(AF46 &gt;= VLOOKUP(D46, Tabelle3!$A$26:$D$36, 4, TRUE), "Ehrenurkunde",
        IF(AF46 &gt;= VLOOKUP(D46, Tabelle3!$A$26:$D$36, 3, TRUE), "Siegerurkunde", "Teilnehmerurkunde")),
    IF(AF46 &gt;= VLOOKUP(D46, Tabelle3!$A$15:$D$24, 4, TRUE), "Ehrenurkunde",
        IF(AF46 &gt;= VLOOKUP(D46, Tabelle3!$A$15:$D$24, 3, TRUE), "Siegerurkunde", "Teilnehmerurkunde"))
    ),
"")</f>
        <v/>
      </c>
    </row>
    <row r="47" spans="1:33">
      <c r="A47" s="31"/>
      <c r="B47" s="31"/>
      <c r="C47" s="31"/>
      <c r="D47" s="31"/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t="str">
        <f>IF(ISBLANK(F47),"",IF($B$1="Mit Hand",
    IF(E47="m", ROUNDDOWN(($F$2/(F47+0.24)-Tabelle3!$R$2)/Tabelle3!$S$2, 0),
    IF(E47="w", ROUNDDOWN(($F$2/(F47+0.24)- Tabelle3!$M$2)/Tabelle3!$N$2, 0), "")),
IF($B$1="Elektronisch",
    IF(E47="m", ROUNDDOWN((($F$2/F47)- Tabelle3!$R$2)/Tabelle3!$S$2, 0),
    IF(E47="w", ROUNDDOWN((($F$2/F47)- Tabelle3!$M$2)/Tabelle3!$N$2, 0), "")),
"")))</f>
        <v/>
      </c>
      <c r="T47" t="str">
        <f>IF(ISBLANK(G47), "",
IF($B$1="Mit Hand",
    IF(E47="m", ROUNDDOWN(($G$2/(G47+0.24)-Tabelle3!$R$3)/Tabelle3!$S$3, 0),
    IF(E47="w", ROUNDDOWN(($G$2/(G47+0.24)- Tabelle3!$M$3)/Tabelle3!$N$3, 0), "")),
IF($B$1="Elektronisch",
    IF(E47="m", ROUNDDOWN((($G$2/G47)- Tabelle3!$R$3)/Tabelle3!$S$3, 0),
    IF(E47="w", ROUNDDOWN((($G$2/G47)- Tabelle3!$M$3)/Tabelle3!$N$3, 0), "")),
"")))</f>
        <v/>
      </c>
      <c r="U47" t="str">
        <f>IF(ISBLANK(H47),"",
IF($B$1="Mit Hand",
    IF(E47="m", ROUNDDOWN(($H$2/(H47+0.24)-Tabelle3!$R$4)/Tabelle3!$S$4, 0),
    IF(E47="w", ROUNDDOWN(($H$2/(H47+0.24)- Tabelle3!$M$4)/Tabelle3!$N$4, 0), "")),
IF($B$1="Elektronisch",
    IF(E47="m", ROUNDDOWN((($H$2/H47)- Tabelle3!$R$4)/Tabelle3!$S$4, 0),
    IF(E47="w", ROUNDDOWN((($H$2/H47)- Tabelle3!$M$4)/Tabelle3!$N$4, 0), "")),
"")))</f>
        <v/>
      </c>
      <c r="V47" t="str">
        <f>IF(ISBLANK(I47), "",
IF(E47="m", ROUNDDOWN((($I$2/I47)- Tabelle3!$R$5)/Tabelle3!$S$5, 0),
    IF(E47="w", ROUNDDOWN((($I$2/I47)- Tabelle3!$M$5)/Tabelle3!$N$5, 0), "")))</f>
        <v/>
      </c>
      <c r="W47" t="str">
        <f>IF(ISBLANK(J47),"",
IF(E47="m", ROUNDDOWN((($J$2/J47)- Tabelle3!$R$6)/Tabelle3!$S$6, 0)))</f>
        <v/>
      </c>
      <c r="X47" t="str">
        <f>IF(ISBLANK(K47), "",
IF(E47="m", ROUNDDOWN((($K$2/K47)- Tabelle3!$R$7)/Tabelle3!$S$7, 0),
    IF(E47="w", ROUNDDOWN((($K$2/K47)- Tabelle3!$M$7)/Tabelle3!$N$7, 0), "")))</f>
        <v/>
      </c>
      <c r="Y47" t="str">
        <f>IF(ISBLANK(L47), "",
IF(E47="m", ROUNDDOWN((($L$2/L47)- Tabelle3!$R$8)/Tabelle3!$S$8, 0),
    IF(E47="w", ROUNDDOWN((($L$2/L47)- Tabelle3!$M$8)/Tabelle3!$N$8, 0), "")))</f>
        <v/>
      </c>
      <c r="Z47" t="str">
        <f>IF(ISBLANK(M47),
    "",
    IF(E47="m",
        ROUNDDOWN((SQRT(M47) - Tabelle3!$R$9) / Tabelle3!$S$9, 0),
        IF(E47="w",
            ROUNDDOWN((SQRT(M47) - Tabelle3!$M$9) / Tabelle3!$N$9, 0),
            ""
        )
    )
)</f>
        <v/>
      </c>
      <c r="AA47" t="str">
        <f>IF(ISBLANK(N47), "", IF(E47="m", ROUNDDOWN((SQRT(N47) - Tabelle3!$R$10) / Tabelle3!$S$10, 0), IF(E47="w", ROUNDDOWN((SQRT(N47) - Tabelle3!$M$10) / Tabelle3!$N$10, 0), "" ) ) )</f>
        <v/>
      </c>
      <c r="AB47" t="str">
        <f>IF(ISBLANK(O47),"", IF(E47="m", ROUNDDOWN((SQRT(O47) - Tabelle3!$R$11) / Tabelle3!$S$11, 0), IF(E47="w", ROUNDDOWN((SQRT(O47) - Tabelle3!$M$11) / Tabelle3!$N$11, 0), "" ) ) )</f>
        <v/>
      </c>
      <c r="AC47" t="str">
        <f>IF(ISBLANK(P47), "", IF(E47="m", ROUNDDOWN((SQRT(P47) - Tabelle3!$R$12) / Tabelle3!$S$12, 0), IF(E47="w", ROUNDDOWN((SQRT(P47) - Tabelle3!$M$12) / Tabelle3!$N$12, 0), "" ) ) )</f>
        <v/>
      </c>
      <c r="AD47" t="str">
        <f>IF(ISBLANK(Q47), "", IF(E47="m", ROUNDDOWN((SQRT(Q47) - Tabelle3!$R$13) / Tabelle3!$S$13, 0), IF(E47="w", ROUNDDOWN((SQRT(Q47) - Tabelle3!$M$13) / Tabelle3!$N$13, 0), "" ) ) )</f>
        <v/>
      </c>
      <c r="AE47" t="str">
        <f>IF(ISBLANK(R47), "", IF(E47="m", ROUNDDOWN((SQRT(R47) - Tabelle3!$R$14) / Tabelle3!$S$14, 0), IF(E47="w", ROUNDDOWN((SQRT(R47) - Tabelle3!$M$14) / Tabelle3!$N$14, 0), "" ) ) )</f>
        <v/>
      </c>
      <c r="AF4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47" s="30" t="str">
        <f>IF(D47 &lt;&gt; "",
    IF(E47 = "m",
        IF(AF47 &gt;= VLOOKUP(D47, Tabelle3!$A$26:$D$36, 4, TRUE), "Ehrenurkunde",
        IF(AF47 &gt;= VLOOKUP(D47, Tabelle3!$A$26:$D$36, 3, TRUE), "Siegerurkunde", "Teilnehmerurkunde")),
    IF(AF47 &gt;= VLOOKUP(D47, Tabelle3!$A$15:$D$24, 4, TRUE), "Ehrenurkunde",
        IF(AF47 &gt;= VLOOKUP(D47, Tabelle3!$A$15:$D$24, 3, TRUE), "Siegerurkunde", "Teilnehmerurkunde"))
    ),
"")</f>
        <v/>
      </c>
    </row>
    <row r="48" spans="1:33">
      <c r="A48" s="31"/>
      <c r="B48" s="31"/>
      <c r="C48" s="31"/>
      <c r="D48" s="31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t="str">
        <f>IF(ISBLANK(F48),"",IF($B$1="Mit Hand",
    IF(E48="m", ROUNDDOWN(($F$2/(F48+0.24)-Tabelle3!$R$2)/Tabelle3!$S$2, 0),
    IF(E48="w", ROUNDDOWN(($F$2/(F48+0.24)- Tabelle3!$M$2)/Tabelle3!$N$2, 0), "")),
IF($B$1="Elektronisch",
    IF(E48="m", ROUNDDOWN((($F$2/F48)- Tabelle3!$R$2)/Tabelle3!$S$2, 0),
    IF(E48="w", ROUNDDOWN((($F$2/F48)- Tabelle3!$M$2)/Tabelle3!$N$2, 0), "")),
"")))</f>
        <v/>
      </c>
      <c r="T48" t="str">
        <f>IF(ISBLANK(G48), "",
IF($B$1="Mit Hand",
    IF(E48="m", ROUNDDOWN(($G$2/(G48+0.24)-Tabelle3!$R$3)/Tabelle3!$S$3, 0),
    IF(E48="w", ROUNDDOWN(($G$2/(G48+0.24)- Tabelle3!$M$3)/Tabelle3!$N$3, 0), "")),
IF($B$1="Elektronisch",
    IF(E48="m", ROUNDDOWN((($G$2/G48)- Tabelle3!$R$3)/Tabelle3!$S$3, 0),
    IF(E48="w", ROUNDDOWN((($G$2/G48)- Tabelle3!$M$3)/Tabelle3!$N$3, 0), "")),
"")))</f>
        <v/>
      </c>
      <c r="U48" t="str">
        <f>IF(ISBLANK(H48),"",
IF($B$1="Mit Hand",
    IF(E48="m", ROUNDDOWN(($H$2/(H48+0.24)-Tabelle3!$R$4)/Tabelle3!$S$4, 0),
    IF(E48="w", ROUNDDOWN(($H$2/(H48+0.24)- Tabelle3!$M$4)/Tabelle3!$N$4, 0), "")),
IF($B$1="Elektronisch",
    IF(E48="m", ROUNDDOWN((($H$2/H48)- Tabelle3!$R$4)/Tabelle3!$S$4, 0),
    IF(E48="w", ROUNDDOWN((($H$2/H48)- Tabelle3!$M$4)/Tabelle3!$N$4, 0), "")),
"")))</f>
        <v/>
      </c>
      <c r="V48" t="str">
        <f>IF(ISBLANK(I48), "",
IF(E48="m", ROUNDDOWN((($I$2/I48)- Tabelle3!$R$5)/Tabelle3!$S$5, 0),
    IF(E48="w", ROUNDDOWN((($I$2/I48)- Tabelle3!$M$5)/Tabelle3!$N$5, 0), "")))</f>
        <v/>
      </c>
      <c r="W48" t="str">
        <f>IF(ISBLANK(J48),"",
IF(E48="m", ROUNDDOWN((($J$2/J48)- Tabelle3!$R$6)/Tabelle3!$S$6, 0)))</f>
        <v/>
      </c>
      <c r="X48" t="str">
        <f>IF(ISBLANK(K48), "",
IF(E48="m", ROUNDDOWN((($K$2/K48)- Tabelle3!$R$7)/Tabelle3!$S$7, 0),
    IF(E48="w", ROUNDDOWN((($K$2/K48)- Tabelle3!$M$7)/Tabelle3!$N$7, 0), "")))</f>
        <v/>
      </c>
      <c r="Y48" t="str">
        <f>IF(ISBLANK(L48), "",
IF(E48="m", ROUNDDOWN((($L$2/L48)- Tabelle3!$R$8)/Tabelle3!$S$8, 0),
    IF(E48="w", ROUNDDOWN((($L$2/L48)- Tabelle3!$M$8)/Tabelle3!$N$8, 0), "")))</f>
        <v/>
      </c>
      <c r="Z48" t="str">
        <f>IF(ISBLANK(M48),
    "",
    IF(E48="m",
        ROUNDDOWN((SQRT(M48) - Tabelle3!$R$9) / Tabelle3!$S$9, 0),
        IF(E48="w",
            ROUNDDOWN((SQRT(M48) - Tabelle3!$M$9) / Tabelle3!$N$9, 0),
            ""
        )
    )
)</f>
        <v/>
      </c>
      <c r="AA48" t="str">
        <f>IF(ISBLANK(N48), "", IF(E48="m", ROUNDDOWN((SQRT(N48) - Tabelle3!$R$10) / Tabelle3!$S$10, 0), IF(E48="w", ROUNDDOWN((SQRT(N48) - Tabelle3!$M$10) / Tabelle3!$N$10, 0), "" ) ) )</f>
        <v/>
      </c>
      <c r="AB48" t="str">
        <f>IF(ISBLANK(O48),"", IF(E48="m", ROUNDDOWN((SQRT(O48) - Tabelle3!$R$11) / Tabelle3!$S$11, 0), IF(E48="w", ROUNDDOWN((SQRT(O48) - Tabelle3!$M$11) / Tabelle3!$N$11, 0), "" ) ) )</f>
        <v/>
      </c>
      <c r="AC48" t="str">
        <f>IF(ISBLANK(P48), "", IF(E48="m", ROUNDDOWN((SQRT(P48) - Tabelle3!$R$12) / Tabelle3!$S$12, 0), IF(E48="w", ROUNDDOWN((SQRT(P48) - Tabelle3!$M$12) / Tabelle3!$N$12, 0), "" ) ) )</f>
        <v/>
      </c>
      <c r="AD48" t="str">
        <f>IF(ISBLANK(Q48), "", IF(E48="m", ROUNDDOWN((SQRT(Q48) - Tabelle3!$R$13) / Tabelle3!$S$13, 0), IF(E48="w", ROUNDDOWN((SQRT(Q48) - Tabelle3!$M$13) / Tabelle3!$N$13, 0), "" ) ) )</f>
        <v/>
      </c>
      <c r="AE48" t="str">
        <f>IF(ISBLANK(R48), "", IF(E48="m", ROUNDDOWN((SQRT(R48) - Tabelle3!$R$14) / Tabelle3!$S$14, 0), IF(E48="w", ROUNDDOWN((SQRT(R48) - Tabelle3!$M$14) / Tabelle3!$N$14, 0), "" ) ) )</f>
        <v/>
      </c>
      <c r="AF4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48" s="30" t="str">
        <f>IF(D48 &lt;&gt; "",
    IF(E48 = "m",
        IF(AF48 &gt;= VLOOKUP(D48, Tabelle3!$A$26:$D$36, 4, TRUE), "Ehrenurkunde",
        IF(AF48 &gt;= VLOOKUP(D48, Tabelle3!$A$26:$D$36, 3, TRUE), "Siegerurkunde", "Teilnehmerurkunde")),
    IF(AF48 &gt;= VLOOKUP(D48, Tabelle3!$A$15:$D$24, 4, TRUE), "Ehrenurkunde",
        IF(AF48 &gt;= VLOOKUP(D48, Tabelle3!$A$15:$D$24, 3, TRUE), "Siegerurkunde", "Teilnehmerurkunde"))
    ),
"")</f>
        <v/>
      </c>
    </row>
    <row r="49" spans="1:33">
      <c r="A49" s="31"/>
      <c r="B49" s="31"/>
      <c r="C49" s="31"/>
      <c r="D49" s="31"/>
      <c r="E49" s="31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t="str">
        <f>IF(ISBLANK(F49),"",IF($B$1="Mit Hand",
    IF(E49="m", ROUNDDOWN(($F$2/(F49+0.24)-Tabelle3!$R$2)/Tabelle3!$S$2, 0),
    IF(E49="w", ROUNDDOWN(($F$2/(F49+0.24)- Tabelle3!$M$2)/Tabelle3!$N$2, 0), "")),
IF($B$1="Elektronisch",
    IF(E49="m", ROUNDDOWN((($F$2/F49)- Tabelle3!$R$2)/Tabelle3!$S$2, 0),
    IF(E49="w", ROUNDDOWN((($F$2/F49)- Tabelle3!$M$2)/Tabelle3!$N$2, 0), "")),
"")))</f>
        <v/>
      </c>
      <c r="T49" t="str">
        <f>IF(ISBLANK(G49), "",
IF($B$1="Mit Hand",
    IF(E49="m", ROUNDDOWN(($G$2/(G49+0.24)-Tabelle3!$R$3)/Tabelle3!$S$3, 0),
    IF(E49="w", ROUNDDOWN(($G$2/(G49+0.24)- Tabelle3!$M$3)/Tabelle3!$N$3, 0), "")),
IF($B$1="Elektronisch",
    IF(E49="m", ROUNDDOWN((($G$2/G49)- Tabelle3!$R$3)/Tabelle3!$S$3, 0),
    IF(E49="w", ROUNDDOWN((($G$2/G49)- Tabelle3!$M$3)/Tabelle3!$N$3, 0), "")),
"")))</f>
        <v/>
      </c>
      <c r="U49" t="str">
        <f>IF(ISBLANK(H49),"",
IF($B$1="Mit Hand",
    IF(E49="m", ROUNDDOWN(($H$2/(H49+0.24)-Tabelle3!$R$4)/Tabelle3!$S$4, 0),
    IF(E49="w", ROUNDDOWN(($H$2/(H49+0.24)- Tabelle3!$M$4)/Tabelle3!$N$4, 0), "")),
IF($B$1="Elektronisch",
    IF(E49="m", ROUNDDOWN((($H$2/H49)- Tabelle3!$R$4)/Tabelle3!$S$4, 0),
    IF(E49="w", ROUNDDOWN((($H$2/H49)- Tabelle3!$M$4)/Tabelle3!$N$4, 0), "")),
"")))</f>
        <v/>
      </c>
      <c r="V49" t="str">
        <f>IF(ISBLANK(I49), "",
IF(E49="m", ROUNDDOWN((($I$2/I49)- Tabelle3!$R$5)/Tabelle3!$S$5, 0),
    IF(E49="w", ROUNDDOWN((($I$2/I49)- Tabelle3!$M$5)/Tabelle3!$N$5, 0), "")))</f>
        <v/>
      </c>
      <c r="W49" t="str">
        <f>IF(ISBLANK(J49),"",
IF(E49="m", ROUNDDOWN((($J$2/J49)- Tabelle3!$R$6)/Tabelle3!$S$6, 0)))</f>
        <v/>
      </c>
      <c r="X49" t="str">
        <f>IF(ISBLANK(K49), "",
IF(E49="m", ROUNDDOWN((($K$2/K49)- Tabelle3!$R$7)/Tabelle3!$S$7, 0),
    IF(E49="w", ROUNDDOWN((($K$2/K49)- Tabelle3!$M$7)/Tabelle3!$N$7, 0), "")))</f>
        <v/>
      </c>
      <c r="Y49" t="str">
        <f>IF(ISBLANK(L49), "",
IF(E49="m", ROUNDDOWN((($L$2/L49)- Tabelle3!$R$8)/Tabelle3!$S$8, 0),
    IF(E49="w", ROUNDDOWN((($L$2/L49)- Tabelle3!$M$8)/Tabelle3!$N$8, 0), "")))</f>
        <v/>
      </c>
      <c r="Z49" t="str">
        <f>IF(ISBLANK(M49),
    "",
    IF(E49="m",
        ROUNDDOWN((SQRT(M49) - Tabelle3!$R$9) / Tabelle3!$S$9, 0),
        IF(E49="w",
            ROUNDDOWN((SQRT(M49) - Tabelle3!$M$9) / Tabelle3!$N$9, 0),
            ""
        )
    )
)</f>
        <v/>
      </c>
      <c r="AA49" t="str">
        <f>IF(ISBLANK(N49), "", IF(E49="m", ROUNDDOWN((SQRT(N49) - Tabelle3!$R$10) / Tabelle3!$S$10, 0), IF(E49="w", ROUNDDOWN((SQRT(N49) - Tabelle3!$M$10) / Tabelle3!$N$10, 0), "" ) ) )</f>
        <v/>
      </c>
      <c r="AB49" t="str">
        <f>IF(ISBLANK(O49),"", IF(E49="m", ROUNDDOWN((SQRT(O49) - Tabelle3!$R$11) / Tabelle3!$S$11, 0), IF(E49="w", ROUNDDOWN((SQRT(O49) - Tabelle3!$M$11) / Tabelle3!$N$11, 0), "" ) ) )</f>
        <v/>
      </c>
      <c r="AC49" t="str">
        <f>IF(ISBLANK(P49), "", IF(E49="m", ROUNDDOWN((SQRT(P49) - Tabelle3!$R$12) / Tabelle3!$S$12, 0), IF(E49="w", ROUNDDOWN((SQRT(P49) - Tabelle3!$M$12) / Tabelle3!$N$12, 0), "" ) ) )</f>
        <v/>
      </c>
      <c r="AD49" t="str">
        <f>IF(ISBLANK(Q49), "", IF(E49="m", ROUNDDOWN((SQRT(Q49) - Tabelle3!$R$13) / Tabelle3!$S$13, 0), IF(E49="w", ROUNDDOWN((SQRT(Q49) - Tabelle3!$M$13) / Tabelle3!$N$13, 0), "" ) ) )</f>
        <v/>
      </c>
      <c r="AE49" t="str">
        <f>IF(ISBLANK(R49), "", IF(E49="m", ROUNDDOWN((SQRT(R49) - Tabelle3!$R$14) / Tabelle3!$S$14, 0), IF(E49="w", ROUNDDOWN((SQRT(R49) - Tabelle3!$M$14) / Tabelle3!$N$14, 0), "" ) ) )</f>
        <v/>
      </c>
      <c r="AF4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49" s="30" t="str">
        <f>IF(D49 &lt;&gt; "",
    IF(E49 = "m",
        IF(AF49 &gt;= VLOOKUP(D49, Tabelle3!$A$26:$D$36, 4, TRUE), "Ehrenurkunde",
        IF(AF49 &gt;= VLOOKUP(D49, Tabelle3!$A$26:$D$36, 3, TRUE), "Siegerurkunde", "Teilnehmerurkunde")),
    IF(AF49 &gt;= VLOOKUP(D49, Tabelle3!$A$15:$D$24, 4, TRUE), "Ehrenurkunde",
        IF(AF49 &gt;= VLOOKUP(D49, Tabelle3!$A$15:$D$24, 3, TRUE), "Siegerurkunde", "Teilnehmerurkunde"))
    ),
"")</f>
        <v/>
      </c>
    </row>
    <row r="50" spans="1:33">
      <c r="A50" s="31"/>
      <c r="B50" s="31"/>
      <c r="C50" s="31"/>
      <c r="D50" s="31"/>
      <c r="E50" s="31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t="str">
        <f>IF(ISBLANK(F50),"",IF($B$1="Mit Hand",
    IF(E50="m", ROUNDDOWN(($F$2/(F50+0.24)-Tabelle3!$R$2)/Tabelle3!$S$2, 0),
    IF(E50="w", ROUNDDOWN(($F$2/(F50+0.24)- Tabelle3!$M$2)/Tabelle3!$N$2, 0), "")),
IF($B$1="Elektronisch",
    IF(E50="m", ROUNDDOWN((($F$2/F50)- Tabelle3!$R$2)/Tabelle3!$S$2, 0),
    IF(E50="w", ROUNDDOWN((($F$2/F50)- Tabelle3!$M$2)/Tabelle3!$N$2, 0), "")),
"")))</f>
        <v/>
      </c>
      <c r="T50" t="str">
        <f>IF(ISBLANK(G50), "",
IF($B$1="Mit Hand",
    IF(E50="m", ROUNDDOWN(($G$2/(G50+0.24)-Tabelle3!$R$3)/Tabelle3!$S$3, 0),
    IF(E50="w", ROUNDDOWN(($G$2/(G50+0.24)- Tabelle3!$M$3)/Tabelle3!$N$3, 0), "")),
IF($B$1="Elektronisch",
    IF(E50="m", ROUNDDOWN((($G$2/G50)- Tabelle3!$R$3)/Tabelle3!$S$3, 0),
    IF(E50="w", ROUNDDOWN((($G$2/G50)- Tabelle3!$M$3)/Tabelle3!$N$3, 0), "")),
"")))</f>
        <v/>
      </c>
      <c r="U50" t="str">
        <f>IF(ISBLANK(H50),"",
IF($B$1="Mit Hand",
    IF(E50="m", ROUNDDOWN(($H$2/(H50+0.24)-Tabelle3!$R$4)/Tabelle3!$S$4, 0),
    IF(E50="w", ROUNDDOWN(($H$2/(H50+0.24)- Tabelle3!$M$4)/Tabelle3!$N$4, 0), "")),
IF($B$1="Elektronisch",
    IF(E50="m", ROUNDDOWN((($H$2/H50)- Tabelle3!$R$4)/Tabelle3!$S$4, 0),
    IF(E50="w", ROUNDDOWN((($H$2/H50)- Tabelle3!$M$4)/Tabelle3!$N$4, 0), "")),
"")))</f>
        <v/>
      </c>
      <c r="V50" t="str">
        <f>IF(ISBLANK(I50), "",
IF(E50="m", ROUNDDOWN((($I$2/I50)- Tabelle3!$R$5)/Tabelle3!$S$5, 0),
    IF(E50="w", ROUNDDOWN((($I$2/I50)- Tabelle3!$M$5)/Tabelle3!$N$5, 0), "")))</f>
        <v/>
      </c>
      <c r="W50" t="str">
        <f>IF(ISBLANK(J50),"",
IF(E50="m", ROUNDDOWN((($J$2/J50)- Tabelle3!$R$6)/Tabelle3!$S$6, 0)))</f>
        <v/>
      </c>
      <c r="X50" t="str">
        <f>IF(ISBLANK(K50), "",
IF(E50="m", ROUNDDOWN((($K$2/K50)- Tabelle3!$R$7)/Tabelle3!$S$7, 0),
    IF(E50="w", ROUNDDOWN((($K$2/K50)- Tabelle3!$M$7)/Tabelle3!$N$7, 0), "")))</f>
        <v/>
      </c>
      <c r="Y50" t="str">
        <f>IF(ISBLANK(L50), "",
IF(E50="m", ROUNDDOWN((($L$2/L50)- Tabelle3!$R$8)/Tabelle3!$S$8, 0),
    IF(E50="w", ROUNDDOWN((($L$2/L50)- Tabelle3!$M$8)/Tabelle3!$N$8, 0), "")))</f>
        <v/>
      </c>
      <c r="Z50" t="str">
        <f>IF(ISBLANK(M50),
    "",
    IF(E50="m",
        ROUNDDOWN((SQRT(M50) - Tabelle3!$R$9) / Tabelle3!$S$9, 0),
        IF(E50="w",
            ROUNDDOWN((SQRT(M50) - Tabelle3!$M$9) / Tabelle3!$N$9, 0),
            ""
        )
    )
)</f>
        <v/>
      </c>
      <c r="AA50" t="str">
        <f>IF(ISBLANK(N50), "", IF(E50="m", ROUNDDOWN((SQRT(N50) - Tabelle3!$R$10) / Tabelle3!$S$10, 0), IF(E50="w", ROUNDDOWN((SQRT(N50) - Tabelle3!$M$10) / Tabelle3!$N$10, 0), "" ) ) )</f>
        <v/>
      </c>
      <c r="AB50" t="str">
        <f>IF(ISBLANK(O50),"", IF(E50="m", ROUNDDOWN((SQRT(O50) - Tabelle3!$R$11) / Tabelle3!$S$11, 0), IF(E50="w", ROUNDDOWN((SQRT(O50) - Tabelle3!$M$11) / Tabelle3!$N$11, 0), "" ) ) )</f>
        <v/>
      </c>
      <c r="AC50" t="str">
        <f>IF(ISBLANK(P50), "", IF(E50="m", ROUNDDOWN((SQRT(P50) - Tabelle3!$R$12) / Tabelle3!$S$12, 0), IF(E50="w", ROUNDDOWN((SQRT(P50) - Tabelle3!$M$12) / Tabelle3!$N$12, 0), "" ) ) )</f>
        <v/>
      </c>
      <c r="AD50" t="str">
        <f>IF(ISBLANK(Q50), "", IF(E50="m", ROUNDDOWN((SQRT(Q50) - Tabelle3!$R$13) / Tabelle3!$S$13, 0), IF(E50="w", ROUNDDOWN((SQRT(Q50) - Tabelle3!$M$13) / Tabelle3!$N$13, 0), "" ) ) )</f>
        <v/>
      </c>
      <c r="AE50" t="str">
        <f>IF(ISBLANK(R50), "", IF(E50="m", ROUNDDOWN((SQRT(R50) - Tabelle3!$R$14) / Tabelle3!$S$14, 0), IF(E50="w", ROUNDDOWN((SQRT(R50) - Tabelle3!$M$14) / Tabelle3!$N$14, 0), "" ) ) )</f>
        <v/>
      </c>
      <c r="AF5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50" s="30" t="str">
        <f>IF(D50 &lt;&gt; "",
    IF(E50 = "m",
        IF(AF50 &gt;= VLOOKUP(D50, Tabelle3!$A$26:$D$36, 4, TRUE), "Ehrenurkunde",
        IF(AF50 &gt;= VLOOKUP(D50, Tabelle3!$A$26:$D$36, 3, TRUE), "Siegerurkunde", "Teilnehmerurkunde")),
    IF(AF50 &gt;= VLOOKUP(D50, Tabelle3!$A$15:$D$24, 4, TRUE), "Ehrenurkunde",
        IF(AF50 &gt;= VLOOKUP(D50, Tabelle3!$A$15:$D$24, 3, TRUE), "Siegerurkunde", "Teilnehmerurkunde"))
    ),
"")</f>
        <v/>
      </c>
    </row>
    <row r="51" spans="1:33">
      <c r="A51" s="31"/>
      <c r="B51" s="31"/>
      <c r="C51" s="31"/>
      <c r="D51" s="31"/>
      <c r="E51" s="31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t="str">
        <f>IF(ISBLANK(F51),"",IF($B$1="Mit Hand",
    IF(E51="m", ROUNDDOWN(($F$2/(F51+0.24)-Tabelle3!$R$2)/Tabelle3!$S$2, 0),
    IF(E51="w", ROUNDDOWN(($F$2/(F51+0.24)- Tabelle3!$M$2)/Tabelle3!$N$2, 0), "")),
IF($B$1="Elektronisch",
    IF(E51="m", ROUNDDOWN((($F$2/F51)- Tabelle3!$R$2)/Tabelle3!$S$2, 0),
    IF(E51="w", ROUNDDOWN((($F$2/F51)- Tabelle3!$M$2)/Tabelle3!$N$2, 0), "")),
"")))</f>
        <v/>
      </c>
      <c r="T51" t="str">
        <f>IF(ISBLANK(G51), "",
IF($B$1="Mit Hand",
    IF(E51="m", ROUNDDOWN(($G$2/(G51+0.24)-Tabelle3!$R$3)/Tabelle3!$S$3, 0),
    IF(E51="w", ROUNDDOWN(($G$2/(G51+0.24)- Tabelle3!$M$3)/Tabelle3!$N$3, 0), "")),
IF($B$1="Elektronisch",
    IF(E51="m", ROUNDDOWN((($G$2/G51)- Tabelle3!$R$3)/Tabelle3!$S$3, 0),
    IF(E51="w", ROUNDDOWN((($G$2/G51)- Tabelle3!$M$3)/Tabelle3!$N$3, 0), "")),
"")))</f>
        <v/>
      </c>
      <c r="U51" t="str">
        <f>IF(ISBLANK(H51),"",
IF($B$1="Mit Hand",
    IF(E51="m", ROUNDDOWN(($H$2/(H51+0.24)-Tabelle3!$R$4)/Tabelle3!$S$4, 0),
    IF(E51="w", ROUNDDOWN(($H$2/(H51+0.24)- Tabelle3!$M$4)/Tabelle3!$N$4, 0), "")),
IF($B$1="Elektronisch",
    IF(E51="m", ROUNDDOWN((($H$2/H51)- Tabelle3!$R$4)/Tabelle3!$S$4, 0),
    IF(E51="w", ROUNDDOWN((($H$2/H51)- Tabelle3!$M$4)/Tabelle3!$N$4, 0), "")),
"")))</f>
        <v/>
      </c>
      <c r="V51" t="str">
        <f>IF(ISBLANK(I51), "",
IF(E51="m", ROUNDDOWN((($I$2/I51)- Tabelle3!$R$5)/Tabelle3!$S$5, 0),
    IF(E51="w", ROUNDDOWN((($I$2/I51)- Tabelle3!$M$5)/Tabelle3!$N$5, 0), "")))</f>
        <v/>
      </c>
      <c r="W51" t="str">
        <f>IF(ISBLANK(J51),"",
IF(E51="m", ROUNDDOWN((($J$2/J51)- Tabelle3!$R$6)/Tabelle3!$S$6, 0)))</f>
        <v/>
      </c>
      <c r="X51" t="str">
        <f>IF(ISBLANK(K51), "",
IF(E51="m", ROUNDDOWN((($K$2/K51)- Tabelle3!$R$7)/Tabelle3!$S$7, 0),
    IF(E51="w", ROUNDDOWN((($K$2/K51)- Tabelle3!$M$7)/Tabelle3!$N$7, 0), "")))</f>
        <v/>
      </c>
      <c r="Y51" t="str">
        <f>IF(ISBLANK(L51), "",
IF(E51="m", ROUNDDOWN((($L$2/L51)- Tabelle3!$R$8)/Tabelle3!$S$8, 0),
    IF(E51="w", ROUNDDOWN((($L$2/L51)- Tabelle3!$M$8)/Tabelle3!$N$8, 0), "")))</f>
        <v/>
      </c>
      <c r="Z51" t="str">
        <f>IF(ISBLANK(M51),
    "",
    IF(E51="m",
        ROUNDDOWN((SQRT(M51) - Tabelle3!$R$9) / Tabelle3!$S$9, 0),
        IF(E51="w",
            ROUNDDOWN((SQRT(M51) - Tabelle3!$M$9) / Tabelle3!$N$9, 0),
            ""
        )
    )
)</f>
        <v/>
      </c>
      <c r="AA51" t="str">
        <f>IF(ISBLANK(N51), "", IF(E51="m", ROUNDDOWN((SQRT(N51) - Tabelle3!$R$10) / Tabelle3!$S$10, 0), IF(E51="w", ROUNDDOWN((SQRT(N51) - Tabelle3!$M$10) / Tabelle3!$N$10, 0), "" ) ) )</f>
        <v/>
      </c>
      <c r="AB51" t="str">
        <f>IF(ISBLANK(O51),"", IF(E51="m", ROUNDDOWN((SQRT(O51) - Tabelle3!$R$11) / Tabelle3!$S$11, 0), IF(E51="w", ROUNDDOWN((SQRT(O51) - Tabelle3!$M$11) / Tabelle3!$N$11, 0), "" ) ) )</f>
        <v/>
      </c>
      <c r="AC51" t="str">
        <f>IF(ISBLANK(P51), "", IF(E51="m", ROUNDDOWN((SQRT(P51) - Tabelle3!$R$12) / Tabelle3!$S$12, 0), IF(E51="w", ROUNDDOWN((SQRT(P51) - Tabelle3!$M$12) / Tabelle3!$N$12, 0), "" ) ) )</f>
        <v/>
      </c>
      <c r="AD51" t="str">
        <f>IF(ISBLANK(Q51), "", IF(E51="m", ROUNDDOWN((SQRT(Q51) - Tabelle3!$R$13) / Tabelle3!$S$13, 0), IF(E51="w", ROUNDDOWN((SQRT(Q51) - Tabelle3!$M$13) / Tabelle3!$N$13, 0), "" ) ) )</f>
        <v/>
      </c>
      <c r="AE51" t="str">
        <f>IF(ISBLANK(R51), "", IF(E51="m", ROUNDDOWN((SQRT(R51) - Tabelle3!$R$14) / Tabelle3!$S$14, 0), IF(E51="w", ROUNDDOWN((SQRT(R51) - Tabelle3!$M$14) / Tabelle3!$N$14, 0), "" ) ) )</f>
        <v/>
      </c>
      <c r="AF5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51" s="30" t="str">
        <f>IF(D51 &lt;&gt; "",
    IF(E51 = "m",
        IF(AF51 &gt;= VLOOKUP(D51, Tabelle3!$A$26:$D$36, 4, TRUE), "Ehrenurkunde",
        IF(AF51 &gt;= VLOOKUP(D51, Tabelle3!$A$26:$D$36, 3, TRUE), "Siegerurkunde", "Teilnehmerurkunde")),
    IF(AF51 &gt;= VLOOKUP(D51, Tabelle3!$A$15:$D$24, 4, TRUE), "Ehrenurkunde",
        IF(AF51 &gt;= VLOOKUP(D51, Tabelle3!$A$15:$D$24, 3, TRUE), "Siegerurkunde", "Teilnehmerurkunde"))
    ),
"")</f>
        <v/>
      </c>
    </row>
    <row r="52" spans="1:33">
      <c r="A52" s="31"/>
      <c r="B52" s="31"/>
      <c r="C52" s="31"/>
      <c r="D52" s="31"/>
      <c r="E52" s="31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t="str">
        <f>IF(ISBLANK(F52),"",IF($B$1="Mit Hand",
    IF(E52="m", ROUNDDOWN(($F$2/(F52+0.24)-Tabelle3!$R$2)/Tabelle3!$S$2, 0),
    IF(E52="w", ROUNDDOWN(($F$2/(F52+0.24)- Tabelle3!$M$2)/Tabelle3!$N$2, 0), "")),
IF($B$1="Elektronisch",
    IF(E52="m", ROUNDDOWN((($F$2/F52)- Tabelle3!$R$2)/Tabelle3!$S$2, 0),
    IF(E52="w", ROUNDDOWN((($F$2/F52)- Tabelle3!$M$2)/Tabelle3!$N$2, 0), "")),
"")))</f>
        <v/>
      </c>
      <c r="T52" t="str">
        <f>IF(ISBLANK(G52), "",
IF($B$1="Mit Hand",
    IF(E52="m", ROUNDDOWN(($G$2/(G52+0.24)-Tabelle3!$R$3)/Tabelle3!$S$3, 0),
    IF(E52="w", ROUNDDOWN(($G$2/(G52+0.24)- Tabelle3!$M$3)/Tabelle3!$N$3, 0), "")),
IF($B$1="Elektronisch",
    IF(E52="m", ROUNDDOWN((($G$2/G52)- Tabelle3!$R$3)/Tabelle3!$S$3, 0),
    IF(E52="w", ROUNDDOWN((($G$2/G52)- Tabelle3!$M$3)/Tabelle3!$N$3, 0), "")),
"")))</f>
        <v/>
      </c>
      <c r="U52" t="str">
        <f>IF(ISBLANK(H52),"",
IF($B$1="Mit Hand",
    IF(E52="m", ROUNDDOWN(($H$2/(H52+0.24)-Tabelle3!$R$4)/Tabelle3!$S$4, 0),
    IF(E52="w", ROUNDDOWN(($H$2/(H52+0.24)- Tabelle3!$M$4)/Tabelle3!$N$4, 0), "")),
IF($B$1="Elektronisch",
    IF(E52="m", ROUNDDOWN((($H$2/H52)- Tabelle3!$R$4)/Tabelle3!$S$4, 0),
    IF(E52="w", ROUNDDOWN((($H$2/H52)- Tabelle3!$M$4)/Tabelle3!$N$4, 0), "")),
"")))</f>
        <v/>
      </c>
      <c r="V52" t="str">
        <f>IF(ISBLANK(I52), "",
IF(E52="m", ROUNDDOWN((($I$2/I52)- Tabelle3!$R$5)/Tabelle3!$S$5, 0),
    IF(E52="w", ROUNDDOWN((($I$2/I52)- Tabelle3!$M$5)/Tabelle3!$N$5, 0), "")))</f>
        <v/>
      </c>
      <c r="W52" t="str">
        <f>IF(ISBLANK(J52),"",
IF(E52="m", ROUNDDOWN((($J$2/J52)- Tabelle3!$R$6)/Tabelle3!$S$6, 0)))</f>
        <v/>
      </c>
      <c r="X52" t="str">
        <f>IF(ISBLANK(K52), "",
IF(E52="m", ROUNDDOWN((($K$2/K52)- Tabelle3!$R$7)/Tabelle3!$S$7, 0),
    IF(E52="w", ROUNDDOWN((($K$2/K52)- Tabelle3!$M$7)/Tabelle3!$N$7, 0), "")))</f>
        <v/>
      </c>
      <c r="Y52" t="str">
        <f>IF(ISBLANK(L52), "",
IF(E52="m", ROUNDDOWN((($L$2/L52)- Tabelle3!$R$8)/Tabelle3!$S$8, 0),
    IF(E52="w", ROUNDDOWN((($L$2/L52)- Tabelle3!$M$8)/Tabelle3!$N$8, 0), "")))</f>
        <v/>
      </c>
      <c r="Z52" t="str">
        <f>IF(ISBLANK(M52),
    "",
    IF(E52="m",
        ROUNDDOWN((SQRT(M52) - Tabelle3!$R$9) / Tabelle3!$S$9, 0),
        IF(E52="w",
            ROUNDDOWN((SQRT(M52) - Tabelle3!$M$9) / Tabelle3!$N$9, 0),
            ""
        )
    )
)</f>
        <v/>
      </c>
      <c r="AA52" t="str">
        <f>IF(ISBLANK(N52), "", IF(E52="m", ROUNDDOWN((SQRT(N52) - Tabelle3!$R$10) / Tabelle3!$S$10, 0), IF(E52="w", ROUNDDOWN((SQRT(N52) - Tabelle3!$M$10) / Tabelle3!$N$10, 0), "" ) ) )</f>
        <v/>
      </c>
      <c r="AB52" t="str">
        <f>IF(ISBLANK(O52),"", IF(E52="m", ROUNDDOWN((SQRT(O52) - Tabelle3!$R$11) / Tabelle3!$S$11, 0), IF(E52="w", ROUNDDOWN((SQRT(O52) - Tabelle3!$M$11) / Tabelle3!$N$11, 0), "" ) ) )</f>
        <v/>
      </c>
      <c r="AC52" t="str">
        <f>IF(ISBLANK(P52), "", IF(E52="m", ROUNDDOWN((SQRT(P52) - Tabelle3!$R$12) / Tabelle3!$S$12, 0), IF(E52="w", ROUNDDOWN((SQRT(P52) - Tabelle3!$M$12) / Tabelle3!$N$12, 0), "" ) ) )</f>
        <v/>
      </c>
      <c r="AD52" t="str">
        <f>IF(ISBLANK(Q52), "", IF(E52="m", ROUNDDOWN((SQRT(Q52) - Tabelle3!$R$13) / Tabelle3!$S$13, 0), IF(E52="w", ROUNDDOWN((SQRT(Q52) - Tabelle3!$M$13) / Tabelle3!$N$13, 0), "" ) ) )</f>
        <v/>
      </c>
      <c r="AE52" t="str">
        <f>IF(ISBLANK(R52), "", IF(E52="m", ROUNDDOWN((SQRT(R52) - Tabelle3!$R$14) / Tabelle3!$S$14, 0), IF(E52="w", ROUNDDOWN((SQRT(R52) - Tabelle3!$M$14) / Tabelle3!$N$14, 0), "" ) ) )</f>
        <v/>
      </c>
      <c r="AF5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52" s="30" t="str">
        <f>IF(D52 &lt;&gt; "",
    IF(E52 = "m",
        IF(AF52 &gt;= VLOOKUP(D52, Tabelle3!$A$26:$D$36, 4, TRUE), "Ehrenurkunde",
        IF(AF52 &gt;= VLOOKUP(D52, Tabelle3!$A$26:$D$36, 3, TRUE), "Siegerurkunde", "Teilnehmerurkunde")),
    IF(AF52 &gt;= VLOOKUP(D52, Tabelle3!$A$15:$D$24, 4, TRUE), "Ehrenurkunde",
        IF(AF52 &gt;= VLOOKUP(D52, Tabelle3!$A$15:$D$24, 3, TRUE), "Siegerurkunde", "Teilnehmerurkunde"))
    ),
"")</f>
        <v/>
      </c>
    </row>
    <row r="53" spans="1:33">
      <c r="A53" s="31"/>
      <c r="B53" s="31"/>
      <c r="C53" s="31"/>
      <c r="D53" s="31"/>
      <c r="E53" s="31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t="str">
        <f>IF(ISBLANK(F53),"",IF($B$1="Mit Hand",
    IF(E53="m", ROUNDDOWN(($F$2/(F53+0.24)-Tabelle3!$R$2)/Tabelle3!$S$2, 0),
    IF(E53="w", ROUNDDOWN(($F$2/(F53+0.24)- Tabelle3!$M$2)/Tabelle3!$N$2, 0), "")),
IF($B$1="Elektronisch",
    IF(E53="m", ROUNDDOWN((($F$2/F53)- Tabelle3!$R$2)/Tabelle3!$S$2, 0),
    IF(E53="w", ROUNDDOWN((($F$2/F53)- Tabelle3!$M$2)/Tabelle3!$N$2, 0), "")),
"")))</f>
        <v/>
      </c>
      <c r="T53" t="str">
        <f>IF(ISBLANK(G53), "",
IF($B$1="Mit Hand",
    IF(E53="m", ROUNDDOWN(($G$2/(G53+0.24)-Tabelle3!$R$3)/Tabelle3!$S$3, 0),
    IF(E53="w", ROUNDDOWN(($G$2/(G53+0.24)- Tabelle3!$M$3)/Tabelle3!$N$3, 0), "")),
IF($B$1="Elektronisch",
    IF(E53="m", ROUNDDOWN((($G$2/G53)- Tabelle3!$R$3)/Tabelle3!$S$3, 0),
    IF(E53="w", ROUNDDOWN((($G$2/G53)- Tabelle3!$M$3)/Tabelle3!$N$3, 0), "")),
"")))</f>
        <v/>
      </c>
      <c r="U53" t="str">
        <f>IF(ISBLANK(H53),"",
IF($B$1="Mit Hand",
    IF(E53="m", ROUNDDOWN(($H$2/(H53+0.24)-Tabelle3!$R$4)/Tabelle3!$S$4, 0),
    IF(E53="w", ROUNDDOWN(($H$2/(H53+0.24)- Tabelle3!$M$4)/Tabelle3!$N$4, 0), "")),
IF($B$1="Elektronisch",
    IF(E53="m", ROUNDDOWN((($H$2/H53)- Tabelle3!$R$4)/Tabelle3!$S$4, 0),
    IF(E53="w", ROUNDDOWN((($H$2/H53)- Tabelle3!$M$4)/Tabelle3!$N$4, 0), "")),
"")))</f>
        <v/>
      </c>
      <c r="V53" t="str">
        <f>IF(ISBLANK(I53), "",
IF(E53="m", ROUNDDOWN((($I$2/I53)- Tabelle3!$R$5)/Tabelle3!$S$5, 0),
    IF(E53="w", ROUNDDOWN((($I$2/I53)- Tabelle3!$M$5)/Tabelle3!$N$5, 0), "")))</f>
        <v/>
      </c>
      <c r="W53" t="str">
        <f>IF(ISBLANK(J53),"",
IF(E53="m", ROUNDDOWN((($J$2/J53)- Tabelle3!$R$6)/Tabelle3!$S$6, 0)))</f>
        <v/>
      </c>
      <c r="X53" t="str">
        <f>IF(ISBLANK(K53), "",
IF(E53="m", ROUNDDOWN((($K$2/K53)- Tabelle3!$R$7)/Tabelle3!$S$7, 0),
    IF(E53="w", ROUNDDOWN((($K$2/K53)- Tabelle3!$M$7)/Tabelle3!$N$7, 0), "")))</f>
        <v/>
      </c>
      <c r="Y53" t="str">
        <f>IF(ISBLANK(L53), "",
IF(E53="m", ROUNDDOWN((($L$2/L53)- Tabelle3!$R$8)/Tabelle3!$S$8, 0),
    IF(E53="w", ROUNDDOWN((($L$2/L53)- Tabelle3!$M$8)/Tabelle3!$N$8, 0), "")))</f>
        <v/>
      </c>
      <c r="Z53" t="str">
        <f>IF(ISBLANK(M53),
    "",
    IF(E53="m",
        ROUNDDOWN((SQRT(M53) - Tabelle3!$R$9) / Tabelle3!$S$9, 0),
        IF(E53="w",
            ROUNDDOWN((SQRT(M53) - Tabelle3!$M$9) / Tabelle3!$N$9, 0),
            ""
        )
    )
)</f>
        <v/>
      </c>
      <c r="AA53" t="str">
        <f>IF(ISBLANK(N53), "", IF(E53="m", ROUNDDOWN((SQRT(N53) - Tabelle3!$R$10) / Tabelle3!$S$10, 0), IF(E53="w", ROUNDDOWN((SQRT(N53) - Tabelle3!$M$10) / Tabelle3!$N$10, 0), "" ) ) )</f>
        <v/>
      </c>
      <c r="AB53" t="str">
        <f>IF(ISBLANK(O53),"", IF(E53="m", ROUNDDOWN((SQRT(O53) - Tabelle3!$R$11) / Tabelle3!$S$11, 0), IF(E53="w", ROUNDDOWN((SQRT(O53) - Tabelle3!$M$11) / Tabelle3!$N$11, 0), "" ) ) )</f>
        <v/>
      </c>
      <c r="AC53" t="str">
        <f>IF(ISBLANK(P53), "", IF(E53="m", ROUNDDOWN((SQRT(P53) - Tabelle3!$R$12) / Tabelle3!$S$12, 0), IF(E53="w", ROUNDDOWN((SQRT(P53) - Tabelle3!$M$12) / Tabelle3!$N$12, 0), "" ) ) )</f>
        <v/>
      </c>
      <c r="AD53" t="str">
        <f>IF(ISBLANK(Q53), "", IF(E53="m", ROUNDDOWN((SQRT(Q53) - Tabelle3!$R$13) / Tabelle3!$S$13, 0), IF(E53="w", ROUNDDOWN((SQRT(Q53) - Tabelle3!$M$13) / Tabelle3!$N$13, 0), "" ) ) )</f>
        <v/>
      </c>
      <c r="AE53" t="str">
        <f>IF(ISBLANK(R53), "", IF(E53="m", ROUNDDOWN((SQRT(R53) - Tabelle3!$R$14) / Tabelle3!$S$14, 0), IF(E53="w", ROUNDDOWN((SQRT(R53) - Tabelle3!$M$14) / Tabelle3!$N$14, 0), "" ) ) )</f>
        <v/>
      </c>
      <c r="AF5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53" s="30" t="str">
        <f>IF(D53 &lt;&gt; "",
    IF(E53 = "m",
        IF(AF53 &gt;= VLOOKUP(D53, Tabelle3!$A$26:$D$36, 4, TRUE), "Ehrenurkunde",
        IF(AF53 &gt;= VLOOKUP(D53, Tabelle3!$A$26:$D$36, 3, TRUE), "Siegerurkunde", "Teilnehmerurkunde")),
    IF(AF53 &gt;= VLOOKUP(D53, Tabelle3!$A$15:$D$24, 4, TRUE), "Ehrenurkunde",
        IF(AF53 &gt;= VLOOKUP(D53, Tabelle3!$A$15:$D$24, 3, TRUE), "Siegerurkunde", "Teilnehmerurkunde"))
    ),
"")</f>
        <v/>
      </c>
    </row>
    <row r="54" spans="1:33">
      <c r="A54" s="31"/>
      <c r="B54" s="31"/>
      <c r="C54" s="31"/>
      <c r="D54" s="31"/>
      <c r="E54" s="3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t="str">
        <f>IF(ISBLANK(F54),"",IF($B$1="Mit Hand",
    IF(E54="m", ROUNDDOWN(($F$2/(F54+0.24)-Tabelle3!$R$2)/Tabelle3!$S$2, 0),
    IF(E54="w", ROUNDDOWN(($F$2/(F54+0.24)- Tabelle3!$M$2)/Tabelle3!$N$2, 0), "")),
IF($B$1="Elektronisch",
    IF(E54="m", ROUNDDOWN((($F$2/F54)- Tabelle3!$R$2)/Tabelle3!$S$2, 0),
    IF(E54="w", ROUNDDOWN((($F$2/F54)- Tabelle3!$M$2)/Tabelle3!$N$2, 0), "")),
"")))</f>
        <v/>
      </c>
      <c r="T54" t="str">
        <f>IF(ISBLANK(G54), "",
IF($B$1="Mit Hand",
    IF(E54="m", ROUNDDOWN(($G$2/(G54+0.24)-Tabelle3!$R$3)/Tabelle3!$S$3, 0),
    IF(E54="w", ROUNDDOWN(($G$2/(G54+0.24)- Tabelle3!$M$3)/Tabelle3!$N$3, 0), "")),
IF($B$1="Elektronisch",
    IF(E54="m", ROUNDDOWN((($G$2/G54)- Tabelle3!$R$3)/Tabelle3!$S$3, 0),
    IF(E54="w", ROUNDDOWN((($G$2/G54)- Tabelle3!$M$3)/Tabelle3!$N$3, 0), "")),
"")))</f>
        <v/>
      </c>
      <c r="U54" t="str">
        <f>IF(ISBLANK(H54),"",
IF($B$1="Mit Hand",
    IF(E54="m", ROUNDDOWN(($H$2/(H54+0.24)-Tabelle3!$R$4)/Tabelle3!$S$4, 0),
    IF(E54="w", ROUNDDOWN(($H$2/(H54+0.24)- Tabelle3!$M$4)/Tabelle3!$N$4, 0), "")),
IF($B$1="Elektronisch",
    IF(E54="m", ROUNDDOWN((($H$2/H54)- Tabelle3!$R$4)/Tabelle3!$S$4, 0),
    IF(E54="w", ROUNDDOWN((($H$2/H54)- Tabelle3!$M$4)/Tabelle3!$N$4, 0), "")),
"")))</f>
        <v/>
      </c>
      <c r="V54" t="str">
        <f>IF(ISBLANK(I54), "",
IF(E54="m", ROUNDDOWN((($I$2/I54)- Tabelle3!$R$5)/Tabelle3!$S$5, 0),
    IF(E54="w", ROUNDDOWN((($I$2/I54)- Tabelle3!$M$5)/Tabelle3!$N$5, 0), "")))</f>
        <v/>
      </c>
      <c r="W54" t="str">
        <f>IF(ISBLANK(J54),"",
IF(E54="m", ROUNDDOWN((($J$2/J54)- Tabelle3!$R$6)/Tabelle3!$S$6, 0)))</f>
        <v/>
      </c>
      <c r="X54" t="str">
        <f>IF(ISBLANK(K54), "",
IF(E54="m", ROUNDDOWN((($K$2/K54)- Tabelle3!$R$7)/Tabelle3!$S$7, 0),
    IF(E54="w", ROUNDDOWN((($K$2/K54)- Tabelle3!$M$7)/Tabelle3!$N$7, 0), "")))</f>
        <v/>
      </c>
      <c r="Y54" t="str">
        <f>IF(ISBLANK(L54), "",
IF(E54="m", ROUNDDOWN((($L$2/L54)- Tabelle3!$R$8)/Tabelle3!$S$8, 0),
    IF(E54="w", ROUNDDOWN((($L$2/L54)- Tabelle3!$M$8)/Tabelle3!$N$8, 0), "")))</f>
        <v/>
      </c>
      <c r="Z54" t="str">
        <f>IF(ISBLANK(M54),
    "",
    IF(E54="m",
        ROUNDDOWN((SQRT(M54) - Tabelle3!$R$9) / Tabelle3!$S$9, 0),
        IF(E54="w",
            ROUNDDOWN((SQRT(M54) - Tabelle3!$M$9) / Tabelle3!$N$9, 0),
            ""
        )
    )
)</f>
        <v/>
      </c>
      <c r="AA54" t="str">
        <f>IF(ISBLANK(N54), "", IF(E54="m", ROUNDDOWN((SQRT(N54) - Tabelle3!$R$10) / Tabelle3!$S$10, 0), IF(E54="w", ROUNDDOWN((SQRT(N54) - Tabelle3!$M$10) / Tabelle3!$N$10, 0), "" ) ) )</f>
        <v/>
      </c>
      <c r="AB54" t="str">
        <f>IF(ISBLANK(O54),"", IF(E54="m", ROUNDDOWN((SQRT(O54) - Tabelle3!$R$11) / Tabelle3!$S$11, 0), IF(E54="w", ROUNDDOWN((SQRT(O54) - Tabelle3!$M$11) / Tabelle3!$N$11, 0), "" ) ) )</f>
        <v/>
      </c>
      <c r="AC54" t="str">
        <f>IF(ISBLANK(P54), "", IF(E54="m", ROUNDDOWN((SQRT(P54) - Tabelle3!$R$12) / Tabelle3!$S$12, 0), IF(E54="w", ROUNDDOWN((SQRT(P54) - Tabelle3!$M$12) / Tabelle3!$N$12, 0), "" ) ) )</f>
        <v/>
      </c>
      <c r="AD54" t="str">
        <f>IF(ISBLANK(Q54), "", IF(E54="m", ROUNDDOWN((SQRT(Q54) - Tabelle3!$R$13) / Tabelle3!$S$13, 0), IF(E54="w", ROUNDDOWN((SQRT(Q54) - Tabelle3!$M$13) / Tabelle3!$N$13, 0), "" ) ) )</f>
        <v/>
      </c>
      <c r="AE54" t="str">
        <f>IF(ISBLANK(R54), "", IF(E54="m", ROUNDDOWN((SQRT(R54) - Tabelle3!$R$14) / Tabelle3!$S$14, 0), IF(E54="w", ROUNDDOWN((SQRT(R54) - Tabelle3!$M$14) / Tabelle3!$N$14, 0), "" ) ) )</f>
        <v/>
      </c>
      <c r="AF5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54" s="30" t="str">
        <f>IF(D54 &lt;&gt; "",
    IF(E54 = "m",
        IF(AF54 &gt;= VLOOKUP(D54, Tabelle3!$A$26:$D$36, 4, TRUE), "Ehrenurkunde",
        IF(AF54 &gt;= VLOOKUP(D54, Tabelle3!$A$26:$D$36, 3, TRUE), "Siegerurkunde", "Teilnehmerurkunde")),
    IF(AF54 &gt;= VLOOKUP(D54, Tabelle3!$A$15:$D$24, 4, TRUE), "Ehrenurkunde",
        IF(AF54 &gt;= VLOOKUP(D54, Tabelle3!$A$15:$D$24, 3, TRUE), "Siegerurkunde", "Teilnehmerurkunde"))
    ),
"")</f>
        <v/>
      </c>
    </row>
    <row r="55" spans="1:33">
      <c r="A55" s="31"/>
      <c r="B55" s="31"/>
      <c r="C55" s="31"/>
      <c r="D55" s="31"/>
      <c r="E55" s="3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t="str">
        <f>IF(ISBLANK(F55),"",IF($B$1="Mit Hand",
    IF(E55="m", ROUNDDOWN(($F$2/(F55+0.24)-Tabelle3!$R$2)/Tabelle3!$S$2, 0),
    IF(E55="w", ROUNDDOWN(($F$2/(F55+0.24)- Tabelle3!$M$2)/Tabelle3!$N$2, 0), "")),
IF($B$1="Elektronisch",
    IF(E55="m", ROUNDDOWN((($F$2/F55)- Tabelle3!$R$2)/Tabelle3!$S$2, 0),
    IF(E55="w", ROUNDDOWN((($F$2/F55)- Tabelle3!$M$2)/Tabelle3!$N$2, 0), "")),
"")))</f>
        <v/>
      </c>
      <c r="T55" t="str">
        <f>IF(ISBLANK(G55), "",
IF($B$1="Mit Hand",
    IF(E55="m", ROUNDDOWN(($G$2/(G55+0.24)-Tabelle3!$R$3)/Tabelle3!$S$3, 0),
    IF(E55="w", ROUNDDOWN(($G$2/(G55+0.24)- Tabelle3!$M$3)/Tabelle3!$N$3, 0), "")),
IF($B$1="Elektronisch",
    IF(E55="m", ROUNDDOWN((($G$2/G55)- Tabelle3!$R$3)/Tabelle3!$S$3, 0),
    IF(E55="w", ROUNDDOWN((($G$2/G55)- Tabelle3!$M$3)/Tabelle3!$N$3, 0), "")),
"")))</f>
        <v/>
      </c>
      <c r="U55" t="str">
        <f>IF(ISBLANK(H55),"",
IF($B$1="Mit Hand",
    IF(E55="m", ROUNDDOWN(($H$2/(H55+0.24)-Tabelle3!$R$4)/Tabelle3!$S$4, 0),
    IF(E55="w", ROUNDDOWN(($H$2/(H55+0.24)- Tabelle3!$M$4)/Tabelle3!$N$4, 0), "")),
IF($B$1="Elektronisch",
    IF(E55="m", ROUNDDOWN((($H$2/H55)- Tabelle3!$R$4)/Tabelle3!$S$4, 0),
    IF(E55="w", ROUNDDOWN((($H$2/H55)- Tabelle3!$M$4)/Tabelle3!$N$4, 0), "")),
"")))</f>
        <v/>
      </c>
      <c r="V55" t="str">
        <f>IF(ISBLANK(I55), "",
IF(E55="m", ROUNDDOWN((($I$2/I55)- Tabelle3!$R$5)/Tabelle3!$S$5, 0),
    IF(E55="w", ROUNDDOWN((($I$2/I55)- Tabelle3!$M$5)/Tabelle3!$N$5, 0), "")))</f>
        <v/>
      </c>
      <c r="W55" t="str">
        <f>IF(ISBLANK(J55),"",
IF(E55="m", ROUNDDOWN((($J$2/J55)- Tabelle3!$R$6)/Tabelle3!$S$6, 0)))</f>
        <v/>
      </c>
      <c r="X55" t="str">
        <f>IF(ISBLANK(K55), "",
IF(E55="m", ROUNDDOWN((($K$2/K55)- Tabelle3!$R$7)/Tabelle3!$S$7, 0),
    IF(E55="w", ROUNDDOWN((($K$2/K55)- Tabelle3!$M$7)/Tabelle3!$N$7, 0), "")))</f>
        <v/>
      </c>
      <c r="Y55" t="str">
        <f>IF(ISBLANK(L55), "",
IF(E55="m", ROUNDDOWN((($L$2/L55)- Tabelle3!$R$8)/Tabelle3!$S$8, 0),
    IF(E55="w", ROUNDDOWN((($L$2/L55)- Tabelle3!$M$8)/Tabelle3!$N$8, 0), "")))</f>
        <v/>
      </c>
      <c r="Z55" t="str">
        <f>IF(ISBLANK(M55),
    "",
    IF(E55="m",
        ROUNDDOWN((SQRT(M55) - Tabelle3!$R$9) / Tabelle3!$S$9, 0),
        IF(E55="w",
            ROUNDDOWN((SQRT(M55) - Tabelle3!$M$9) / Tabelle3!$N$9, 0),
            ""
        )
    )
)</f>
        <v/>
      </c>
      <c r="AA55" t="str">
        <f>IF(ISBLANK(N55), "", IF(E55="m", ROUNDDOWN((SQRT(N55) - Tabelle3!$R$10) / Tabelle3!$S$10, 0), IF(E55="w", ROUNDDOWN((SQRT(N55) - Tabelle3!$M$10) / Tabelle3!$N$10, 0), "" ) ) )</f>
        <v/>
      </c>
      <c r="AB55" t="str">
        <f>IF(ISBLANK(O55),"", IF(E55="m", ROUNDDOWN((SQRT(O55) - Tabelle3!$R$11) / Tabelle3!$S$11, 0), IF(E55="w", ROUNDDOWN((SQRT(O55) - Tabelle3!$M$11) / Tabelle3!$N$11, 0), "" ) ) )</f>
        <v/>
      </c>
      <c r="AC55" t="str">
        <f>IF(ISBLANK(P55), "", IF(E55="m", ROUNDDOWN((SQRT(P55) - Tabelle3!$R$12) / Tabelle3!$S$12, 0), IF(E55="w", ROUNDDOWN((SQRT(P55) - Tabelle3!$M$12) / Tabelle3!$N$12, 0), "" ) ) )</f>
        <v/>
      </c>
      <c r="AD55" t="str">
        <f>IF(ISBLANK(Q55), "", IF(E55="m", ROUNDDOWN((SQRT(Q55) - Tabelle3!$R$13) / Tabelle3!$S$13, 0), IF(E55="w", ROUNDDOWN((SQRT(Q55) - Tabelle3!$M$13) / Tabelle3!$N$13, 0), "" ) ) )</f>
        <v/>
      </c>
      <c r="AE55" t="str">
        <f>IF(ISBLANK(R55), "", IF(E55="m", ROUNDDOWN((SQRT(R55) - Tabelle3!$R$14) / Tabelle3!$S$14, 0), IF(E55="w", ROUNDDOWN((SQRT(R55) - Tabelle3!$M$14) / Tabelle3!$N$14, 0), "" ) ) )</f>
        <v/>
      </c>
      <c r="AF5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55" s="30" t="str">
        <f>IF(D55 &lt;&gt; "",
    IF(E55 = "m",
        IF(AF55 &gt;= VLOOKUP(D55, Tabelle3!$A$26:$D$36, 4, TRUE), "Ehrenurkunde",
        IF(AF55 &gt;= VLOOKUP(D55, Tabelle3!$A$26:$D$36, 3, TRUE), "Siegerurkunde", "Teilnehmerurkunde")),
    IF(AF55 &gt;= VLOOKUP(D55, Tabelle3!$A$15:$D$24, 4, TRUE), "Ehrenurkunde",
        IF(AF55 &gt;= VLOOKUP(D55, Tabelle3!$A$15:$D$24, 3, TRUE), "Siegerurkunde", "Teilnehmerurkunde"))
    ),
"")</f>
        <v/>
      </c>
    </row>
    <row r="56" spans="1:33">
      <c r="A56" s="31"/>
      <c r="B56" s="31"/>
      <c r="C56" s="31"/>
      <c r="D56" s="31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t="str">
        <f>IF(ISBLANK(F56),"",IF($B$1="Mit Hand",
    IF(E56="m", ROUNDDOWN(($F$2/(F56+0.24)-Tabelle3!$R$2)/Tabelle3!$S$2, 0),
    IF(E56="w", ROUNDDOWN(($F$2/(F56+0.24)- Tabelle3!$M$2)/Tabelle3!$N$2, 0), "")),
IF($B$1="Elektronisch",
    IF(E56="m", ROUNDDOWN((($F$2/F56)- Tabelle3!$R$2)/Tabelle3!$S$2, 0),
    IF(E56="w", ROUNDDOWN((($F$2/F56)- Tabelle3!$M$2)/Tabelle3!$N$2, 0), "")),
"")))</f>
        <v/>
      </c>
      <c r="T56" t="str">
        <f>IF(ISBLANK(G56), "",
IF($B$1="Mit Hand",
    IF(E56="m", ROUNDDOWN(($G$2/(G56+0.24)-Tabelle3!$R$3)/Tabelle3!$S$3, 0),
    IF(E56="w", ROUNDDOWN(($G$2/(G56+0.24)- Tabelle3!$M$3)/Tabelle3!$N$3, 0), "")),
IF($B$1="Elektronisch",
    IF(E56="m", ROUNDDOWN((($G$2/G56)- Tabelle3!$R$3)/Tabelle3!$S$3, 0),
    IF(E56="w", ROUNDDOWN((($G$2/G56)- Tabelle3!$M$3)/Tabelle3!$N$3, 0), "")),
"")))</f>
        <v/>
      </c>
      <c r="U56" t="str">
        <f>IF(ISBLANK(H56),"",
IF($B$1="Mit Hand",
    IF(E56="m", ROUNDDOWN(($H$2/(H56+0.24)-Tabelle3!$R$4)/Tabelle3!$S$4, 0),
    IF(E56="w", ROUNDDOWN(($H$2/(H56+0.24)- Tabelle3!$M$4)/Tabelle3!$N$4, 0), "")),
IF($B$1="Elektronisch",
    IF(E56="m", ROUNDDOWN((($H$2/H56)- Tabelle3!$R$4)/Tabelle3!$S$4, 0),
    IF(E56="w", ROUNDDOWN((($H$2/H56)- Tabelle3!$M$4)/Tabelle3!$N$4, 0), "")),
"")))</f>
        <v/>
      </c>
      <c r="V56" t="str">
        <f>IF(ISBLANK(I56), "",
IF(E56="m", ROUNDDOWN((($I$2/I56)- Tabelle3!$R$5)/Tabelle3!$S$5, 0),
    IF(E56="w", ROUNDDOWN((($I$2/I56)- Tabelle3!$M$5)/Tabelle3!$N$5, 0), "")))</f>
        <v/>
      </c>
      <c r="W56" t="str">
        <f>IF(ISBLANK(J56),"",
IF(E56="m", ROUNDDOWN((($J$2/J56)- Tabelle3!$R$6)/Tabelle3!$S$6, 0)))</f>
        <v/>
      </c>
      <c r="X56" t="str">
        <f>IF(ISBLANK(K56), "",
IF(E56="m", ROUNDDOWN((($K$2/K56)- Tabelle3!$R$7)/Tabelle3!$S$7, 0),
    IF(E56="w", ROUNDDOWN((($K$2/K56)- Tabelle3!$M$7)/Tabelle3!$N$7, 0), "")))</f>
        <v/>
      </c>
      <c r="Y56" t="str">
        <f>IF(ISBLANK(L56), "",
IF(E56="m", ROUNDDOWN((($L$2/L56)- Tabelle3!$R$8)/Tabelle3!$S$8, 0),
    IF(E56="w", ROUNDDOWN((($L$2/L56)- Tabelle3!$M$8)/Tabelle3!$N$8, 0), "")))</f>
        <v/>
      </c>
      <c r="Z56" t="str">
        <f>IF(ISBLANK(M56),
    "",
    IF(E56="m",
        ROUNDDOWN((SQRT(M56) - Tabelle3!$R$9) / Tabelle3!$S$9, 0),
        IF(E56="w",
            ROUNDDOWN((SQRT(M56) - Tabelle3!$M$9) / Tabelle3!$N$9, 0),
            ""
        )
    )
)</f>
        <v/>
      </c>
      <c r="AA56" t="str">
        <f>IF(ISBLANK(N56), "", IF(E56="m", ROUNDDOWN((SQRT(N56) - Tabelle3!$R$10) / Tabelle3!$S$10, 0), IF(E56="w", ROUNDDOWN((SQRT(N56) - Tabelle3!$M$10) / Tabelle3!$N$10, 0), "" ) ) )</f>
        <v/>
      </c>
      <c r="AB56" t="str">
        <f>IF(ISBLANK(O56),"", IF(E56="m", ROUNDDOWN((SQRT(O56) - Tabelle3!$R$11) / Tabelle3!$S$11, 0), IF(E56="w", ROUNDDOWN((SQRT(O56) - Tabelle3!$M$11) / Tabelle3!$N$11, 0), "" ) ) )</f>
        <v/>
      </c>
      <c r="AC56" t="str">
        <f>IF(ISBLANK(P56), "", IF(E56="m", ROUNDDOWN((SQRT(P56) - Tabelle3!$R$12) / Tabelle3!$S$12, 0), IF(E56="w", ROUNDDOWN((SQRT(P56) - Tabelle3!$M$12) / Tabelle3!$N$12, 0), "" ) ) )</f>
        <v/>
      </c>
      <c r="AD56" t="str">
        <f>IF(ISBLANK(Q56), "", IF(E56="m", ROUNDDOWN((SQRT(Q56) - Tabelle3!$R$13) / Tabelle3!$S$13, 0), IF(E56="w", ROUNDDOWN((SQRT(Q56) - Tabelle3!$M$13) / Tabelle3!$N$13, 0), "" ) ) )</f>
        <v/>
      </c>
      <c r="AE56" t="str">
        <f>IF(ISBLANK(R56), "", IF(E56="m", ROUNDDOWN((SQRT(R56) - Tabelle3!$R$14) / Tabelle3!$S$14, 0), IF(E56="w", ROUNDDOWN((SQRT(R56) - Tabelle3!$M$14) / Tabelle3!$N$14, 0), "" ) ) )</f>
        <v/>
      </c>
      <c r="AF5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56" s="30" t="str">
        <f>IF(D56 &lt;&gt; "",
    IF(E56 = "m",
        IF(AF56 &gt;= VLOOKUP(D56, Tabelle3!$A$26:$D$36, 4, TRUE), "Ehrenurkunde",
        IF(AF56 &gt;= VLOOKUP(D56, Tabelle3!$A$26:$D$36, 3, TRUE), "Siegerurkunde", "Teilnehmerurkunde")),
    IF(AF56 &gt;= VLOOKUP(D56, Tabelle3!$A$15:$D$24, 4, TRUE), "Ehrenurkunde",
        IF(AF56 &gt;= VLOOKUP(D56, Tabelle3!$A$15:$D$24, 3, TRUE), "Siegerurkunde", "Teilnehmerurkunde"))
    ),
"")</f>
        <v/>
      </c>
    </row>
    <row r="57" spans="1:33">
      <c r="A57" s="31"/>
      <c r="B57" s="31"/>
      <c r="C57" s="31"/>
      <c r="D57" s="31"/>
      <c r="E57" s="31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t="str">
        <f>IF(ISBLANK(F57),"",IF($B$1="Mit Hand",
    IF(E57="m", ROUNDDOWN(($F$2/(F57+0.24)-Tabelle3!$R$2)/Tabelle3!$S$2, 0),
    IF(E57="w", ROUNDDOWN(($F$2/(F57+0.24)- Tabelle3!$M$2)/Tabelle3!$N$2, 0), "")),
IF($B$1="Elektronisch",
    IF(E57="m", ROUNDDOWN((($F$2/F57)- Tabelle3!$R$2)/Tabelle3!$S$2, 0),
    IF(E57="w", ROUNDDOWN((($F$2/F57)- Tabelle3!$M$2)/Tabelle3!$N$2, 0), "")),
"")))</f>
        <v/>
      </c>
      <c r="T57" t="str">
        <f>IF(ISBLANK(G57), "",
IF($B$1="Mit Hand",
    IF(E57="m", ROUNDDOWN(($G$2/(G57+0.24)-Tabelle3!$R$3)/Tabelle3!$S$3, 0),
    IF(E57="w", ROUNDDOWN(($G$2/(G57+0.24)- Tabelle3!$M$3)/Tabelle3!$N$3, 0), "")),
IF($B$1="Elektronisch",
    IF(E57="m", ROUNDDOWN((($G$2/G57)- Tabelle3!$R$3)/Tabelle3!$S$3, 0),
    IF(E57="w", ROUNDDOWN((($G$2/G57)- Tabelle3!$M$3)/Tabelle3!$N$3, 0), "")),
"")))</f>
        <v/>
      </c>
      <c r="U57" t="str">
        <f>IF(ISBLANK(H57),"",
IF($B$1="Mit Hand",
    IF(E57="m", ROUNDDOWN(($H$2/(H57+0.24)-Tabelle3!$R$4)/Tabelle3!$S$4, 0),
    IF(E57="w", ROUNDDOWN(($H$2/(H57+0.24)- Tabelle3!$M$4)/Tabelle3!$N$4, 0), "")),
IF($B$1="Elektronisch",
    IF(E57="m", ROUNDDOWN((($H$2/H57)- Tabelle3!$R$4)/Tabelle3!$S$4, 0),
    IF(E57="w", ROUNDDOWN((($H$2/H57)- Tabelle3!$M$4)/Tabelle3!$N$4, 0), "")),
"")))</f>
        <v/>
      </c>
      <c r="V57" t="str">
        <f>IF(ISBLANK(I57), "",
IF(E57="m", ROUNDDOWN((($I$2/I57)- Tabelle3!$R$5)/Tabelle3!$S$5, 0),
    IF(E57="w", ROUNDDOWN((($I$2/I57)- Tabelle3!$M$5)/Tabelle3!$N$5, 0), "")))</f>
        <v/>
      </c>
      <c r="W57" t="str">
        <f>IF(ISBLANK(J57),"",
IF(E57="m", ROUNDDOWN((($J$2/J57)- Tabelle3!$R$6)/Tabelle3!$S$6, 0)))</f>
        <v/>
      </c>
      <c r="X57" t="str">
        <f>IF(ISBLANK(K57), "",
IF(E57="m", ROUNDDOWN((($K$2/K57)- Tabelle3!$R$7)/Tabelle3!$S$7, 0),
    IF(E57="w", ROUNDDOWN((($K$2/K57)- Tabelle3!$M$7)/Tabelle3!$N$7, 0), "")))</f>
        <v/>
      </c>
      <c r="Y57" t="str">
        <f>IF(ISBLANK(L57), "",
IF(E57="m", ROUNDDOWN((($L$2/L57)- Tabelle3!$R$8)/Tabelle3!$S$8, 0),
    IF(E57="w", ROUNDDOWN((($L$2/L57)- Tabelle3!$M$8)/Tabelle3!$N$8, 0), "")))</f>
        <v/>
      </c>
      <c r="Z57" t="str">
        <f>IF(ISBLANK(M57),
    "",
    IF(E57="m",
        ROUNDDOWN((SQRT(M57) - Tabelle3!$R$9) / Tabelle3!$S$9, 0),
        IF(E57="w",
            ROUNDDOWN((SQRT(M57) - Tabelle3!$M$9) / Tabelle3!$N$9, 0),
            ""
        )
    )
)</f>
        <v/>
      </c>
      <c r="AA57" t="str">
        <f>IF(ISBLANK(N57), "", IF(E57="m", ROUNDDOWN((SQRT(N57) - Tabelle3!$R$10) / Tabelle3!$S$10, 0), IF(E57="w", ROUNDDOWN((SQRT(N57) - Tabelle3!$M$10) / Tabelle3!$N$10, 0), "" ) ) )</f>
        <v/>
      </c>
      <c r="AB57" t="str">
        <f>IF(ISBLANK(O57),"", IF(E57="m", ROUNDDOWN((SQRT(O57) - Tabelle3!$R$11) / Tabelle3!$S$11, 0), IF(E57="w", ROUNDDOWN((SQRT(O57) - Tabelle3!$M$11) / Tabelle3!$N$11, 0), "" ) ) )</f>
        <v/>
      </c>
      <c r="AC57" t="str">
        <f>IF(ISBLANK(P57), "", IF(E57="m", ROUNDDOWN((SQRT(P57) - Tabelle3!$R$12) / Tabelle3!$S$12, 0), IF(E57="w", ROUNDDOWN((SQRT(P57) - Tabelle3!$M$12) / Tabelle3!$N$12, 0), "" ) ) )</f>
        <v/>
      </c>
      <c r="AD57" t="str">
        <f>IF(ISBLANK(Q57), "", IF(E57="m", ROUNDDOWN((SQRT(Q57) - Tabelle3!$R$13) / Tabelle3!$S$13, 0), IF(E57="w", ROUNDDOWN((SQRT(Q57) - Tabelle3!$M$13) / Tabelle3!$N$13, 0), "" ) ) )</f>
        <v/>
      </c>
      <c r="AE57" t="str">
        <f>IF(ISBLANK(R57), "", IF(E57="m", ROUNDDOWN((SQRT(R57) - Tabelle3!$R$14) / Tabelle3!$S$14, 0), IF(E57="w", ROUNDDOWN((SQRT(R57) - Tabelle3!$M$14) / Tabelle3!$N$14, 0), "" ) ) )</f>
        <v/>
      </c>
      <c r="AF5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57" s="30" t="str">
        <f>IF(D57 &lt;&gt; "",
    IF(E57 = "m",
        IF(AF57 &gt;= VLOOKUP(D57, Tabelle3!$A$26:$D$36, 4, TRUE), "Ehrenurkunde",
        IF(AF57 &gt;= VLOOKUP(D57, Tabelle3!$A$26:$D$36, 3, TRUE), "Siegerurkunde", "Teilnehmerurkunde")),
    IF(AF57 &gt;= VLOOKUP(D57, Tabelle3!$A$15:$D$24, 4, TRUE), "Ehrenurkunde",
        IF(AF57 &gt;= VLOOKUP(D57, Tabelle3!$A$15:$D$24, 3, TRUE), "Siegerurkunde", "Teilnehmerurkunde"))
    ),
"")</f>
        <v/>
      </c>
    </row>
    <row r="58" spans="1:33">
      <c r="A58" s="31"/>
      <c r="B58" s="31"/>
      <c r="C58" s="31"/>
      <c r="D58" s="31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t="str">
        <f>IF(ISBLANK(F58),"",IF($B$1="Mit Hand",
    IF(E58="m", ROUNDDOWN(($F$2/(F58+0.24)-Tabelle3!$R$2)/Tabelle3!$S$2, 0),
    IF(E58="w", ROUNDDOWN(($F$2/(F58+0.24)- Tabelle3!$M$2)/Tabelle3!$N$2, 0), "")),
IF($B$1="Elektronisch",
    IF(E58="m", ROUNDDOWN((($F$2/F58)- Tabelle3!$R$2)/Tabelle3!$S$2, 0),
    IF(E58="w", ROUNDDOWN((($F$2/F58)- Tabelle3!$M$2)/Tabelle3!$N$2, 0), "")),
"")))</f>
        <v/>
      </c>
      <c r="T58" t="str">
        <f>IF(ISBLANK(G58), "",
IF($B$1="Mit Hand",
    IF(E58="m", ROUNDDOWN(($G$2/(G58+0.24)-Tabelle3!$R$3)/Tabelle3!$S$3, 0),
    IF(E58="w", ROUNDDOWN(($G$2/(G58+0.24)- Tabelle3!$M$3)/Tabelle3!$N$3, 0), "")),
IF($B$1="Elektronisch",
    IF(E58="m", ROUNDDOWN((($G$2/G58)- Tabelle3!$R$3)/Tabelle3!$S$3, 0),
    IF(E58="w", ROUNDDOWN((($G$2/G58)- Tabelle3!$M$3)/Tabelle3!$N$3, 0), "")),
"")))</f>
        <v/>
      </c>
      <c r="U58" t="str">
        <f>IF(ISBLANK(H58),"",
IF($B$1="Mit Hand",
    IF(E58="m", ROUNDDOWN(($H$2/(H58+0.24)-Tabelle3!$R$4)/Tabelle3!$S$4, 0),
    IF(E58="w", ROUNDDOWN(($H$2/(H58+0.24)- Tabelle3!$M$4)/Tabelle3!$N$4, 0), "")),
IF($B$1="Elektronisch",
    IF(E58="m", ROUNDDOWN((($H$2/H58)- Tabelle3!$R$4)/Tabelle3!$S$4, 0),
    IF(E58="w", ROUNDDOWN((($H$2/H58)- Tabelle3!$M$4)/Tabelle3!$N$4, 0), "")),
"")))</f>
        <v/>
      </c>
      <c r="V58" t="str">
        <f>IF(ISBLANK(I58), "",
IF(E58="m", ROUNDDOWN((($I$2/I58)- Tabelle3!$R$5)/Tabelle3!$S$5, 0),
    IF(E58="w", ROUNDDOWN((($I$2/I58)- Tabelle3!$M$5)/Tabelle3!$N$5, 0), "")))</f>
        <v/>
      </c>
      <c r="W58" t="str">
        <f>IF(ISBLANK(J58),"",
IF(E58="m", ROUNDDOWN((($J$2/J58)- Tabelle3!$R$6)/Tabelle3!$S$6, 0)))</f>
        <v/>
      </c>
      <c r="X58" t="str">
        <f>IF(ISBLANK(K58), "",
IF(E58="m", ROUNDDOWN((($K$2/K58)- Tabelle3!$R$7)/Tabelle3!$S$7, 0),
    IF(E58="w", ROUNDDOWN((($K$2/K58)- Tabelle3!$M$7)/Tabelle3!$N$7, 0), "")))</f>
        <v/>
      </c>
      <c r="Y58" t="str">
        <f>IF(ISBLANK(L58), "",
IF(E58="m", ROUNDDOWN((($L$2/L58)- Tabelle3!$R$8)/Tabelle3!$S$8, 0),
    IF(E58="w", ROUNDDOWN((($L$2/L58)- Tabelle3!$M$8)/Tabelle3!$N$8, 0), "")))</f>
        <v/>
      </c>
      <c r="Z58" t="str">
        <f>IF(ISBLANK(M58),
    "",
    IF(E58="m",
        ROUNDDOWN((SQRT(M58) - Tabelle3!$R$9) / Tabelle3!$S$9, 0),
        IF(E58="w",
            ROUNDDOWN((SQRT(M58) - Tabelle3!$M$9) / Tabelle3!$N$9, 0),
            ""
        )
    )
)</f>
        <v/>
      </c>
      <c r="AA58" t="str">
        <f>IF(ISBLANK(N58), "", IF(E58="m", ROUNDDOWN((SQRT(N58) - Tabelle3!$R$10) / Tabelle3!$S$10, 0), IF(E58="w", ROUNDDOWN((SQRT(N58) - Tabelle3!$M$10) / Tabelle3!$N$10, 0), "" ) ) )</f>
        <v/>
      </c>
      <c r="AB58" t="str">
        <f>IF(ISBLANK(O58),"", IF(E58="m", ROUNDDOWN((SQRT(O58) - Tabelle3!$R$11) / Tabelle3!$S$11, 0), IF(E58="w", ROUNDDOWN((SQRT(O58) - Tabelle3!$M$11) / Tabelle3!$N$11, 0), "" ) ) )</f>
        <v/>
      </c>
      <c r="AC58" t="str">
        <f>IF(ISBLANK(P58), "", IF(E58="m", ROUNDDOWN((SQRT(P58) - Tabelle3!$R$12) / Tabelle3!$S$12, 0), IF(E58="w", ROUNDDOWN((SQRT(P58) - Tabelle3!$M$12) / Tabelle3!$N$12, 0), "" ) ) )</f>
        <v/>
      </c>
      <c r="AD58" t="str">
        <f>IF(ISBLANK(Q58), "", IF(E58="m", ROUNDDOWN((SQRT(Q58) - Tabelle3!$R$13) / Tabelle3!$S$13, 0), IF(E58="w", ROUNDDOWN((SQRT(Q58) - Tabelle3!$M$13) / Tabelle3!$N$13, 0), "" ) ) )</f>
        <v/>
      </c>
      <c r="AE58" t="str">
        <f>IF(ISBLANK(R58), "", IF(E58="m", ROUNDDOWN((SQRT(R58) - Tabelle3!$R$14) / Tabelle3!$S$14, 0), IF(E58="w", ROUNDDOWN((SQRT(R58) - Tabelle3!$M$14) / Tabelle3!$N$14, 0), "" ) ) )</f>
        <v/>
      </c>
      <c r="AF5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58" s="30" t="str">
        <f>IF(D58 &lt;&gt; "",
    IF(E58 = "m",
        IF(AF58 &gt;= VLOOKUP(D58, Tabelle3!$A$26:$D$36, 4, TRUE), "Ehrenurkunde",
        IF(AF58 &gt;= VLOOKUP(D58, Tabelle3!$A$26:$D$36, 3, TRUE), "Siegerurkunde", "Teilnehmerurkunde")),
    IF(AF58 &gt;= VLOOKUP(D58, Tabelle3!$A$15:$D$24, 4, TRUE), "Ehrenurkunde",
        IF(AF58 &gt;= VLOOKUP(D58, Tabelle3!$A$15:$D$24, 3, TRUE), "Siegerurkunde", "Teilnehmerurkunde"))
    ),
"")</f>
        <v/>
      </c>
    </row>
    <row r="59" spans="1:33">
      <c r="A59" s="31"/>
      <c r="B59" s="31"/>
      <c r="C59" s="31"/>
      <c r="D59" s="31"/>
      <c r="E59" s="31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t="str">
        <f>IF(ISBLANK(F59),"",IF($B$1="Mit Hand",
    IF(E59="m", ROUNDDOWN(($F$2/(F59+0.24)-Tabelle3!$R$2)/Tabelle3!$S$2, 0),
    IF(E59="w", ROUNDDOWN(($F$2/(F59+0.24)- Tabelle3!$M$2)/Tabelle3!$N$2, 0), "")),
IF($B$1="Elektronisch",
    IF(E59="m", ROUNDDOWN((($F$2/F59)- Tabelle3!$R$2)/Tabelle3!$S$2, 0),
    IF(E59="w", ROUNDDOWN((($F$2/F59)- Tabelle3!$M$2)/Tabelle3!$N$2, 0), "")),
"")))</f>
        <v/>
      </c>
      <c r="T59" t="str">
        <f>IF(ISBLANK(G59), "",
IF($B$1="Mit Hand",
    IF(E59="m", ROUNDDOWN(($G$2/(G59+0.24)-Tabelle3!$R$3)/Tabelle3!$S$3, 0),
    IF(E59="w", ROUNDDOWN(($G$2/(G59+0.24)- Tabelle3!$M$3)/Tabelle3!$N$3, 0), "")),
IF($B$1="Elektronisch",
    IF(E59="m", ROUNDDOWN((($G$2/G59)- Tabelle3!$R$3)/Tabelle3!$S$3, 0),
    IF(E59="w", ROUNDDOWN((($G$2/G59)- Tabelle3!$M$3)/Tabelle3!$N$3, 0), "")),
"")))</f>
        <v/>
      </c>
      <c r="U59" t="str">
        <f>IF(ISBLANK(H59),"",
IF($B$1="Mit Hand",
    IF(E59="m", ROUNDDOWN(($H$2/(H59+0.24)-Tabelle3!$R$4)/Tabelle3!$S$4, 0),
    IF(E59="w", ROUNDDOWN(($H$2/(H59+0.24)- Tabelle3!$M$4)/Tabelle3!$N$4, 0), "")),
IF($B$1="Elektronisch",
    IF(E59="m", ROUNDDOWN((($H$2/H59)- Tabelle3!$R$4)/Tabelle3!$S$4, 0),
    IF(E59="w", ROUNDDOWN((($H$2/H59)- Tabelle3!$M$4)/Tabelle3!$N$4, 0), "")),
"")))</f>
        <v/>
      </c>
      <c r="V59" t="str">
        <f>IF(ISBLANK(I59), "",
IF(E59="m", ROUNDDOWN((($I$2/I59)- Tabelle3!$R$5)/Tabelle3!$S$5, 0),
    IF(E59="w", ROUNDDOWN((($I$2/I59)- Tabelle3!$M$5)/Tabelle3!$N$5, 0), "")))</f>
        <v/>
      </c>
      <c r="W59" t="str">
        <f>IF(ISBLANK(J59),"",
IF(E59="m", ROUNDDOWN((($J$2/J59)- Tabelle3!$R$6)/Tabelle3!$S$6, 0)))</f>
        <v/>
      </c>
      <c r="X59" t="str">
        <f>IF(ISBLANK(K59), "",
IF(E59="m", ROUNDDOWN((($K$2/K59)- Tabelle3!$R$7)/Tabelle3!$S$7, 0),
    IF(E59="w", ROUNDDOWN((($K$2/K59)- Tabelle3!$M$7)/Tabelle3!$N$7, 0), "")))</f>
        <v/>
      </c>
      <c r="Y59" t="str">
        <f>IF(ISBLANK(L59), "",
IF(E59="m", ROUNDDOWN((($L$2/L59)- Tabelle3!$R$8)/Tabelle3!$S$8, 0),
    IF(E59="w", ROUNDDOWN((($L$2/L59)- Tabelle3!$M$8)/Tabelle3!$N$8, 0), "")))</f>
        <v/>
      </c>
      <c r="Z59" t="str">
        <f>IF(ISBLANK(M59),
    "",
    IF(E59="m",
        ROUNDDOWN((SQRT(M59) - Tabelle3!$R$9) / Tabelle3!$S$9, 0),
        IF(E59="w",
            ROUNDDOWN((SQRT(M59) - Tabelle3!$M$9) / Tabelle3!$N$9, 0),
            ""
        )
    )
)</f>
        <v/>
      </c>
      <c r="AA59" t="str">
        <f>IF(ISBLANK(N59), "", IF(E59="m", ROUNDDOWN((SQRT(N59) - Tabelle3!$R$10) / Tabelle3!$S$10, 0), IF(E59="w", ROUNDDOWN((SQRT(N59) - Tabelle3!$M$10) / Tabelle3!$N$10, 0), "" ) ) )</f>
        <v/>
      </c>
      <c r="AB59" t="str">
        <f>IF(ISBLANK(O59),"", IF(E59="m", ROUNDDOWN((SQRT(O59) - Tabelle3!$R$11) / Tabelle3!$S$11, 0), IF(E59="w", ROUNDDOWN((SQRT(O59) - Tabelle3!$M$11) / Tabelle3!$N$11, 0), "" ) ) )</f>
        <v/>
      </c>
      <c r="AC59" t="str">
        <f>IF(ISBLANK(P59), "", IF(E59="m", ROUNDDOWN((SQRT(P59) - Tabelle3!$R$12) / Tabelle3!$S$12, 0), IF(E59="w", ROUNDDOWN((SQRT(P59) - Tabelle3!$M$12) / Tabelle3!$N$12, 0), "" ) ) )</f>
        <v/>
      </c>
      <c r="AD59" t="str">
        <f>IF(ISBLANK(Q59), "", IF(E59="m", ROUNDDOWN((SQRT(Q59) - Tabelle3!$R$13) / Tabelle3!$S$13, 0), IF(E59="w", ROUNDDOWN((SQRT(Q59) - Tabelle3!$M$13) / Tabelle3!$N$13, 0), "" ) ) )</f>
        <v/>
      </c>
      <c r="AE59" t="str">
        <f>IF(ISBLANK(R59), "", IF(E59="m", ROUNDDOWN((SQRT(R59) - Tabelle3!$R$14) / Tabelle3!$S$14, 0), IF(E59="w", ROUNDDOWN((SQRT(R59) - Tabelle3!$M$14) / Tabelle3!$N$14, 0), "" ) ) )</f>
        <v/>
      </c>
      <c r="AF5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59" s="30" t="str">
        <f>IF(D59 &lt;&gt; "",
    IF(E59 = "m",
        IF(AF59 &gt;= VLOOKUP(D59, Tabelle3!$A$26:$D$36, 4, TRUE), "Ehrenurkunde",
        IF(AF59 &gt;= VLOOKUP(D59, Tabelle3!$A$26:$D$36, 3, TRUE), "Siegerurkunde", "Teilnehmerurkunde")),
    IF(AF59 &gt;= VLOOKUP(D59, Tabelle3!$A$15:$D$24, 4, TRUE), "Ehrenurkunde",
        IF(AF59 &gt;= VLOOKUP(D59, Tabelle3!$A$15:$D$24, 3, TRUE), "Siegerurkunde", "Teilnehmerurkunde"))
    ),
"")</f>
        <v/>
      </c>
    </row>
    <row r="60" spans="1:33">
      <c r="A60" s="31"/>
      <c r="B60" s="31"/>
      <c r="C60" s="31"/>
      <c r="D60" s="31"/>
      <c r="E60" s="31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t="str">
        <f>IF(ISBLANK(F60),"",IF($B$1="Mit Hand",
    IF(E60="m", ROUNDDOWN(($F$2/(F60+0.24)-Tabelle3!$R$2)/Tabelle3!$S$2, 0),
    IF(E60="w", ROUNDDOWN(($F$2/(F60+0.24)- Tabelle3!$M$2)/Tabelle3!$N$2, 0), "")),
IF($B$1="Elektronisch",
    IF(E60="m", ROUNDDOWN((($F$2/F60)- Tabelle3!$R$2)/Tabelle3!$S$2, 0),
    IF(E60="w", ROUNDDOWN((($F$2/F60)- Tabelle3!$M$2)/Tabelle3!$N$2, 0), "")),
"")))</f>
        <v/>
      </c>
      <c r="T60" t="str">
        <f>IF(ISBLANK(G60), "",
IF($B$1="Mit Hand",
    IF(E60="m", ROUNDDOWN(($G$2/(G60+0.24)-Tabelle3!$R$3)/Tabelle3!$S$3, 0),
    IF(E60="w", ROUNDDOWN(($G$2/(G60+0.24)- Tabelle3!$M$3)/Tabelle3!$N$3, 0), "")),
IF($B$1="Elektronisch",
    IF(E60="m", ROUNDDOWN((($G$2/G60)- Tabelle3!$R$3)/Tabelle3!$S$3, 0),
    IF(E60="w", ROUNDDOWN((($G$2/G60)- Tabelle3!$M$3)/Tabelle3!$N$3, 0), "")),
"")))</f>
        <v/>
      </c>
      <c r="U60" t="str">
        <f>IF(ISBLANK(H60),"",
IF($B$1="Mit Hand",
    IF(E60="m", ROUNDDOWN(($H$2/(H60+0.24)-Tabelle3!$R$4)/Tabelle3!$S$4, 0),
    IF(E60="w", ROUNDDOWN(($H$2/(H60+0.24)- Tabelle3!$M$4)/Tabelle3!$N$4, 0), "")),
IF($B$1="Elektronisch",
    IF(E60="m", ROUNDDOWN((($H$2/H60)- Tabelle3!$R$4)/Tabelle3!$S$4, 0),
    IF(E60="w", ROUNDDOWN((($H$2/H60)- Tabelle3!$M$4)/Tabelle3!$N$4, 0), "")),
"")))</f>
        <v/>
      </c>
      <c r="V60" t="str">
        <f>IF(ISBLANK(I60), "",
IF(E60="m", ROUNDDOWN((($I$2/I60)- Tabelle3!$R$5)/Tabelle3!$S$5, 0),
    IF(E60="w", ROUNDDOWN((($I$2/I60)- Tabelle3!$M$5)/Tabelle3!$N$5, 0), "")))</f>
        <v/>
      </c>
      <c r="W60" t="str">
        <f>IF(ISBLANK(J60),"",
IF(E60="m", ROUNDDOWN((($J$2/J60)- Tabelle3!$R$6)/Tabelle3!$S$6, 0)))</f>
        <v/>
      </c>
      <c r="X60" t="str">
        <f>IF(ISBLANK(K60), "",
IF(E60="m", ROUNDDOWN((($K$2/K60)- Tabelle3!$R$7)/Tabelle3!$S$7, 0),
    IF(E60="w", ROUNDDOWN((($K$2/K60)- Tabelle3!$M$7)/Tabelle3!$N$7, 0), "")))</f>
        <v/>
      </c>
      <c r="Y60" t="str">
        <f>IF(ISBLANK(L60), "",
IF(E60="m", ROUNDDOWN((($L$2/L60)- Tabelle3!$R$8)/Tabelle3!$S$8, 0),
    IF(E60="w", ROUNDDOWN((($L$2/L60)- Tabelle3!$M$8)/Tabelle3!$N$8, 0), "")))</f>
        <v/>
      </c>
      <c r="Z60" t="str">
        <f>IF(ISBLANK(M60),
    "",
    IF(E60="m",
        ROUNDDOWN((SQRT(M60) - Tabelle3!$R$9) / Tabelle3!$S$9, 0),
        IF(E60="w",
            ROUNDDOWN((SQRT(M60) - Tabelle3!$M$9) / Tabelle3!$N$9, 0),
            ""
        )
    )
)</f>
        <v/>
      </c>
      <c r="AA60" t="str">
        <f>IF(ISBLANK(N60), "", IF(E60="m", ROUNDDOWN((SQRT(N60) - Tabelle3!$R$10) / Tabelle3!$S$10, 0), IF(E60="w", ROUNDDOWN((SQRT(N60) - Tabelle3!$M$10) / Tabelle3!$N$10, 0), "" ) ) )</f>
        <v/>
      </c>
      <c r="AB60" t="str">
        <f>IF(ISBLANK(O60),"", IF(E60="m", ROUNDDOWN((SQRT(O60) - Tabelle3!$R$11) / Tabelle3!$S$11, 0), IF(E60="w", ROUNDDOWN((SQRT(O60) - Tabelle3!$M$11) / Tabelle3!$N$11, 0), "" ) ) )</f>
        <v/>
      </c>
      <c r="AC60" t="str">
        <f>IF(ISBLANK(P60), "", IF(E60="m", ROUNDDOWN((SQRT(P60) - Tabelle3!$R$12) / Tabelle3!$S$12, 0), IF(E60="w", ROUNDDOWN((SQRT(P60) - Tabelle3!$M$12) / Tabelle3!$N$12, 0), "" ) ) )</f>
        <v/>
      </c>
      <c r="AD60" t="str">
        <f>IF(ISBLANK(Q60), "", IF(E60="m", ROUNDDOWN((SQRT(Q60) - Tabelle3!$R$13) / Tabelle3!$S$13, 0), IF(E60="w", ROUNDDOWN((SQRT(Q60) - Tabelle3!$M$13) / Tabelle3!$N$13, 0), "" ) ) )</f>
        <v/>
      </c>
      <c r="AE60" t="str">
        <f>IF(ISBLANK(R60), "", IF(E60="m", ROUNDDOWN((SQRT(R60) - Tabelle3!$R$14) / Tabelle3!$S$14, 0), IF(E60="w", ROUNDDOWN((SQRT(R60) - Tabelle3!$M$14) / Tabelle3!$N$14, 0), "" ) ) )</f>
        <v/>
      </c>
      <c r="AF6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60" s="30" t="str">
        <f>IF(D60 &lt;&gt; "",
    IF(E60 = "m",
        IF(AF60 &gt;= VLOOKUP(D60, Tabelle3!$A$26:$D$36, 4, TRUE), "Ehrenurkunde",
        IF(AF60 &gt;= VLOOKUP(D60, Tabelle3!$A$26:$D$36, 3, TRUE), "Siegerurkunde", "Teilnehmerurkunde")),
    IF(AF60 &gt;= VLOOKUP(D60, Tabelle3!$A$15:$D$24, 4, TRUE), "Ehrenurkunde",
        IF(AF60 &gt;= VLOOKUP(D60, Tabelle3!$A$15:$D$24, 3, TRUE), "Siegerurkunde", "Teilnehmerurkunde"))
    ),
"")</f>
        <v/>
      </c>
    </row>
    <row r="61" spans="1:33">
      <c r="A61" s="31"/>
      <c r="B61" s="31"/>
      <c r="C61" s="31"/>
      <c r="D61" s="31"/>
      <c r="E61" s="31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t="str">
        <f>IF(ISBLANK(F61),"",IF($B$1="Mit Hand",
    IF(E61="m", ROUNDDOWN(($F$2/(F61+0.24)-Tabelle3!$R$2)/Tabelle3!$S$2, 0),
    IF(E61="w", ROUNDDOWN(($F$2/(F61+0.24)- Tabelle3!$M$2)/Tabelle3!$N$2, 0), "")),
IF($B$1="Elektronisch",
    IF(E61="m", ROUNDDOWN((($F$2/F61)- Tabelle3!$R$2)/Tabelle3!$S$2, 0),
    IF(E61="w", ROUNDDOWN((($F$2/F61)- Tabelle3!$M$2)/Tabelle3!$N$2, 0), "")),
"")))</f>
        <v/>
      </c>
      <c r="T61" t="str">
        <f>IF(ISBLANK(G61), "",
IF($B$1="Mit Hand",
    IF(E61="m", ROUNDDOWN(($G$2/(G61+0.24)-Tabelle3!$R$3)/Tabelle3!$S$3, 0),
    IF(E61="w", ROUNDDOWN(($G$2/(G61+0.24)- Tabelle3!$M$3)/Tabelle3!$N$3, 0), "")),
IF($B$1="Elektronisch",
    IF(E61="m", ROUNDDOWN((($G$2/G61)- Tabelle3!$R$3)/Tabelle3!$S$3, 0),
    IF(E61="w", ROUNDDOWN((($G$2/G61)- Tabelle3!$M$3)/Tabelle3!$N$3, 0), "")),
"")))</f>
        <v/>
      </c>
      <c r="U61" t="str">
        <f>IF(ISBLANK(H61),"",
IF($B$1="Mit Hand",
    IF(E61="m", ROUNDDOWN(($H$2/(H61+0.24)-Tabelle3!$R$4)/Tabelle3!$S$4, 0),
    IF(E61="w", ROUNDDOWN(($H$2/(H61+0.24)- Tabelle3!$M$4)/Tabelle3!$N$4, 0), "")),
IF($B$1="Elektronisch",
    IF(E61="m", ROUNDDOWN((($H$2/H61)- Tabelle3!$R$4)/Tabelle3!$S$4, 0),
    IF(E61="w", ROUNDDOWN((($H$2/H61)- Tabelle3!$M$4)/Tabelle3!$N$4, 0), "")),
"")))</f>
        <v/>
      </c>
      <c r="V61" t="str">
        <f>IF(ISBLANK(I61), "",
IF(E61="m", ROUNDDOWN((($I$2/I61)- Tabelle3!$R$5)/Tabelle3!$S$5, 0),
    IF(E61="w", ROUNDDOWN((($I$2/I61)- Tabelle3!$M$5)/Tabelle3!$N$5, 0), "")))</f>
        <v/>
      </c>
      <c r="W61" t="str">
        <f>IF(ISBLANK(J61),"",
IF(E61="m", ROUNDDOWN((($J$2/J61)- Tabelle3!$R$6)/Tabelle3!$S$6, 0)))</f>
        <v/>
      </c>
      <c r="X61" t="str">
        <f>IF(ISBLANK(K61), "",
IF(E61="m", ROUNDDOWN((($K$2/K61)- Tabelle3!$R$7)/Tabelle3!$S$7, 0),
    IF(E61="w", ROUNDDOWN((($K$2/K61)- Tabelle3!$M$7)/Tabelle3!$N$7, 0), "")))</f>
        <v/>
      </c>
      <c r="Y61" t="str">
        <f>IF(ISBLANK(L61), "",
IF(E61="m", ROUNDDOWN((($L$2/L61)- Tabelle3!$R$8)/Tabelle3!$S$8, 0),
    IF(E61="w", ROUNDDOWN((($L$2/L61)- Tabelle3!$M$8)/Tabelle3!$N$8, 0), "")))</f>
        <v/>
      </c>
      <c r="Z61" t="str">
        <f>IF(ISBLANK(M61),
    "",
    IF(E61="m",
        ROUNDDOWN((SQRT(M61) - Tabelle3!$R$9) / Tabelle3!$S$9, 0),
        IF(E61="w",
            ROUNDDOWN((SQRT(M61) - Tabelle3!$M$9) / Tabelle3!$N$9, 0),
            ""
        )
    )
)</f>
        <v/>
      </c>
      <c r="AA61" t="str">
        <f>IF(ISBLANK(N61), "", IF(E61="m", ROUNDDOWN((SQRT(N61) - Tabelle3!$R$10) / Tabelle3!$S$10, 0), IF(E61="w", ROUNDDOWN((SQRT(N61) - Tabelle3!$M$10) / Tabelle3!$N$10, 0), "" ) ) )</f>
        <v/>
      </c>
      <c r="AB61" t="str">
        <f>IF(ISBLANK(O61),"", IF(E61="m", ROUNDDOWN((SQRT(O61) - Tabelle3!$R$11) / Tabelle3!$S$11, 0), IF(E61="w", ROUNDDOWN((SQRT(O61) - Tabelle3!$M$11) / Tabelle3!$N$11, 0), "" ) ) )</f>
        <v/>
      </c>
      <c r="AC61" t="str">
        <f>IF(ISBLANK(P61), "", IF(E61="m", ROUNDDOWN((SQRT(P61) - Tabelle3!$R$12) / Tabelle3!$S$12, 0), IF(E61="w", ROUNDDOWN((SQRT(P61) - Tabelle3!$M$12) / Tabelle3!$N$12, 0), "" ) ) )</f>
        <v/>
      </c>
      <c r="AD61" t="str">
        <f>IF(ISBLANK(Q61), "", IF(E61="m", ROUNDDOWN((SQRT(Q61) - Tabelle3!$R$13) / Tabelle3!$S$13, 0), IF(E61="w", ROUNDDOWN((SQRT(Q61) - Tabelle3!$M$13) / Tabelle3!$N$13, 0), "" ) ) )</f>
        <v/>
      </c>
      <c r="AE61" t="str">
        <f>IF(ISBLANK(R61), "", IF(E61="m", ROUNDDOWN((SQRT(R61) - Tabelle3!$R$14) / Tabelle3!$S$14, 0), IF(E61="w", ROUNDDOWN((SQRT(R61) - Tabelle3!$M$14) / Tabelle3!$N$14, 0), "" ) ) )</f>
        <v/>
      </c>
      <c r="AF6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61" s="30" t="str">
        <f>IF(D61 &lt;&gt; "",
    IF(E61 = "m",
        IF(AF61 &gt;= VLOOKUP(D61, Tabelle3!$A$26:$D$36, 4, TRUE), "Ehrenurkunde",
        IF(AF61 &gt;= VLOOKUP(D61, Tabelle3!$A$26:$D$36, 3, TRUE), "Siegerurkunde", "Teilnehmerurkunde")),
    IF(AF61 &gt;= VLOOKUP(D61, Tabelle3!$A$15:$D$24, 4, TRUE), "Ehrenurkunde",
        IF(AF61 &gt;= VLOOKUP(D61, Tabelle3!$A$15:$D$24, 3, TRUE), "Siegerurkunde", "Teilnehmerurkunde"))
    ),
"")</f>
        <v/>
      </c>
    </row>
    <row r="62" spans="1:33">
      <c r="A62" s="31"/>
      <c r="B62" s="31"/>
      <c r="C62" s="31"/>
      <c r="D62" s="31"/>
      <c r="E62" s="31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t="str">
        <f>IF(ISBLANK(F62),"",IF($B$1="Mit Hand",
    IF(E62="m", ROUNDDOWN(($F$2/(F62+0.24)-Tabelle3!$R$2)/Tabelle3!$S$2, 0),
    IF(E62="w", ROUNDDOWN(($F$2/(F62+0.24)- Tabelle3!$M$2)/Tabelle3!$N$2, 0), "")),
IF($B$1="Elektronisch",
    IF(E62="m", ROUNDDOWN((($F$2/F62)- Tabelle3!$R$2)/Tabelle3!$S$2, 0),
    IF(E62="w", ROUNDDOWN((($F$2/F62)- Tabelle3!$M$2)/Tabelle3!$N$2, 0), "")),
"")))</f>
        <v/>
      </c>
      <c r="T62" t="str">
        <f>IF(ISBLANK(G62), "",
IF($B$1="Mit Hand",
    IF(E62="m", ROUNDDOWN(($G$2/(G62+0.24)-Tabelle3!$R$3)/Tabelle3!$S$3, 0),
    IF(E62="w", ROUNDDOWN(($G$2/(G62+0.24)- Tabelle3!$M$3)/Tabelle3!$N$3, 0), "")),
IF($B$1="Elektronisch",
    IF(E62="m", ROUNDDOWN((($G$2/G62)- Tabelle3!$R$3)/Tabelle3!$S$3, 0),
    IF(E62="w", ROUNDDOWN((($G$2/G62)- Tabelle3!$M$3)/Tabelle3!$N$3, 0), "")),
"")))</f>
        <v/>
      </c>
      <c r="U62" t="str">
        <f>IF(ISBLANK(H62),"",
IF($B$1="Mit Hand",
    IF(E62="m", ROUNDDOWN(($H$2/(H62+0.24)-Tabelle3!$R$4)/Tabelle3!$S$4, 0),
    IF(E62="w", ROUNDDOWN(($H$2/(H62+0.24)- Tabelle3!$M$4)/Tabelle3!$N$4, 0), "")),
IF($B$1="Elektronisch",
    IF(E62="m", ROUNDDOWN((($H$2/H62)- Tabelle3!$R$4)/Tabelle3!$S$4, 0),
    IF(E62="w", ROUNDDOWN((($H$2/H62)- Tabelle3!$M$4)/Tabelle3!$N$4, 0), "")),
"")))</f>
        <v/>
      </c>
      <c r="V62" t="str">
        <f>IF(ISBLANK(I62), "",
IF(E62="m", ROUNDDOWN((($I$2/I62)- Tabelle3!$R$5)/Tabelle3!$S$5, 0),
    IF(E62="w", ROUNDDOWN((($I$2/I62)- Tabelle3!$M$5)/Tabelle3!$N$5, 0), "")))</f>
        <v/>
      </c>
      <c r="W62" t="str">
        <f>IF(ISBLANK(J62),"",
IF(E62="m", ROUNDDOWN((($J$2/J62)- Tabelle3!$R$6)/Tabelle3!$S$6, 0)))</f>
        <v/>
      </c>
      <c r="X62" t="str">
        <f>IF(ISBLANK(K62), "",
IF(E62="m", ROUNDDOWN((($K$2/K62)- Tabelle3!$R$7)/Tabelle3!$S$7, 0),
    IF(E62="w", ROUNDDOWN((($K$2/K62)- Tabelle3!$M$7)/Tabelle3!$N$7, 0), "")))</f>
        <v/>
      </c>
      <c r="Y62" t="str">
        <f>IF(ISBLANK(L62), "",
IF(E62="m", ROUNDDOWN((($L$2/L62)- Tabelle3!$R$8)/Tabelle3!$S$8, 0),
    IF(E62="w", ROUNDDOWN((($L$2/L62)- Tabelle3!$M$8)/Tabelle3!$N$8, 0), "")))</f>
        <v/>
      </c>
      <c r="Z62" t="str">
        <f>IF(ISBLANK(M62),
    "",
    IF(E62="m",
        ROUNDDOWN((SQRT(M62) - Tabelle3!$R$9) / Tabelle3!$S$9, 0),
        IF(E62="w",
            ROUNDDOWN((SQRT(M62) - Tabelle3!$M$9) / Tabelle3!$N$9, 0),
            ""
        )
    )
)</f>
        <v/>
      </c>
      <c r="AA62" t="str">
        <f>IF(ISBLANK(N62), "", IF(E62="m", ROUNDDOWN((SQRT(N62) - Tabelle3!$R$10) / Tabelle3!$S$10, 0), IF(E62="w", ROUNDDOWN((SQRT(N62) - Tabelle3!$M$10) / Tabelle3!$N$10, 0), "" ) ) )</f>
        <v/>
      </c>
      <c r="AB62" t="str">
        <f>IF(ISBLANK(O62),"", IF(E62="m", ROUNDDOWN((SQRT(O62) - Tabelle3!$R$11) / Tabelle3!$S$11, 0), IF(E62="w", ROUNDDOWN((SQRT(O62) - Tabelle3!$M$11) / Tabelle3!$N$11, 0), "" ) ) )</f>
        <v/>
      </c>
      <c r="AC62" t="str">
        <f>IF(ISBLANK(P62), "", IF(E62="m", ROUNDDOWN((SQRT(P62) - Tabelle3!$R$12) / Tabelle3!$S$12, 0), IF(E62="w", ROUNDDOWN((SQRT(P62) - Tabelle3!$M$12) / Tabelle3!$N$12, 0), "" ) ) )</f>
        <v/>
      </c>
      <c r="AD62" t="str">
        <f>IF(ISBLANK(Q62), "", IF(E62="m", ROUNDDOWN((SQRT(Q62) - Tabelle3!$R$13) / Tabelle3!$S$13, 0), IF(E62="w", ROUNDDOWN((SQRT(Q62) - Tabelle3!$M$13) / Tabelle3!$N$13, 0), "" ) ) )</f>
        <v/>
      </c>
      <c r="AE62" t="str">
        <f>IF(ISBLANK(R62), "", IF(E62="m", ROUNDDOWN((SQRT(R62) - Tabelle3!$R$14) / Tabelle3!$S$14, 0), IF(E62="w", ROUNDDOWN((SQRT(R62) - Tabelle3!$M$14) / Tabelle3!$N$14, 0), "" ) ) )</f>
        <v/>
      </c>
      <c r="AF6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62" s="30" t="str">
        <f>IF(D62 &lt;&gt; "",
    IF(E62 = "m",
        IF(AF62 &gt;= VLOOKUP(D62, Tabelle3!$A$26:$D$36, 4, TRUE), "Ehrenurkunde",
        IF(AF62 &gt;= VLOOKUP(D62, Tabelle3!$A$26:$D$36, 3, TRUE), "Siegerurkunde", "Teilnehmerurkunde")),
    IF(AF62 &gt;= VLOOKUP(D62, Tabelle3!$A$15:$D$24, 4, TRUE), "Ehrenurkunde",
        IF(AF62 &gt;= VLOOKUP(D62, Tabelle3!$A$15:$D$24, 3, TRUE), "Siegerurkunde", "Teilnehmerurkunde"))
    ),
"")</f>
        <v/>
      </c>
    </row>
    <row r="63" spans="1:33">
      <c r="A63" s="31"/>
      <c r="B63" s="31"/>
      <c r="C63" s="31"/>
      <c r="D63" s="31"/>
      <c r="E63" s="31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t="str">
        <f>IF(ISBLANK(F63),"",IF($B$1="Mit Hand",
    IF(E63="m", ROUNDDOWN(($F$2/(F63+0.24)-Tabelle3!$R$2)/Tabelle3!$S$2, 0),
    IF(E63="w", ROUNDDOWN(($F$2/(F63+0.24)- Tabelle3!$M$2)/Tabelle3!$N$2, 0), "")),
IF($B$1="Elektronisch",
    IF(E63="m", ROUNDDOWN((($F$2/F63)- Tabelle3!$R$2)/Tabelle3!$S$2, 0),
    IF(E63="w", ROUNDDOWN((($F$2/F63)- Tabelle3!$M$2)/Tabelle3!$N$2, 0), "")),
"")))</f>
        <v/>
      </c>
      <c r="T63" t="str">
        <f>IF(ISBLANK(G63), "",
IF($B$1="Mit Hand",
    IF(E63="m", ROUNDDOWN(($G$2/(G63+0.24)-Tabelle3!$R$3)/Tabelle3!$S$3, 0),
    IF(E63="w", ROUNDDOWN(($G$2/(G63+0.24)- Tabelle3!$M$3)/Tabelle3!$N$3, 0), "")),
IF($B$1="Elektronisch",
    IF(E63="m", ROUNDDOWN((($G$2/G63)- Tabelle3!$R$3)/Tabelle3!$S$3, 0),
    IF(E63="w", ROUNDDOWN((($G$2/G63)- Tabelle3!$M$3)/Tabelle3!$N$3, 0), "")),
"")))</f>
        <v/>
      </c>
      <c r="U63" t="str">
        <f>IF(ISBLANK(H63),"",
IF($B$1="Mit Hand",
    IF(E63="m", ROUNDDOWN(($H$2/(H63+0.24)-Tabelle3!$R$4)/Tabelle3!$S$4, 0),
    IF(E63="w", ROUNDDOWN(($H$2/(H63+0.24)- Tabelle3!$M$4)/Tabelle3!$N$4, 0), "")),
IF($B$1="Elektronisch",
    IF(E63="m", ROUNDDOWN((($H$2/H63)- Tabelle3!$R$4)/Tabelle3!$S$4, 0),
    IF(E63="w", ROUNDDOWN((($H$2/H63)- Tabelle3!$M$4)/Tabelle3!$N$4, 0), "")),
"")))</f>
        <v/>
      </c>
      <c r="V63" t="str">
        <f>IF(ISBLANK(I63), "",
IF(E63="m", ROUNDDOWN((($I$2/I63)- Tabelle3!$R$5)/Tabelle3!$S$5, 0),
    IF(E63="w", ROUNDDOWN((($I$2/I63)- Tabelle3!$M$5)/Tabelle3!$N$5, 0), "")))</f>
        <v/>
      </c>
      <c r="W63" t="str">
        <f>IF(ISBLANK(J63),"",
IF(E63="m", ROUNDDOWN((($J$2/J63)- Tabelle3!$R$6)/Tabelle3!$S$6, 0)))</f>
        <v/>
      </c>
      <c r="X63" t="str">
        <f>IF(ISBLANK(K63), "",
IF(E63="m", ROUNDDOWN((($K$2/K63)- Tabelle3!$R$7)/Tabelle3!$S$7, 0),
    IF(E63="w", ROUNDDOWN((($K$2/K63)- Tabelle3!$M$7)/Tabelle3!$N$7, 0), "")))</f>
        <v/>
      </c>
      <c r="Y63" t="str">
        <f>IF(ISBLANK(L63), "",
IF(E63="m", ROUNDDOWN((($L$2/L63)- Tabelle3!$R$8)/Tabelle3!$S$8, 0),
    IF(E63="w", ROUNDDOWN((($L$2/L63)- Tabelle3!$M$8)/Tabelle3!$N$8, 0), "")))</f>
        <v/>
      </c>
      <c r="Z63" t="str">
        <f>IF(ISBLANK(M63),
    "",
    IF(E63="m",
        ROUNDDOWN((SQRT(M63) - Tabelle3!$R$9) / Tabelle3!$S$9, 0),
        IF(E63="w",
            ROUNDDOWN((SQRT(M63) - Tabelle3!$M$9) / Tabelle3!$N$9, 0),
            ""
        )
    )
)</f>
        <v/>
      </c>
      <c r="AA63" t="str">
        <f>IF(ISBLANK(N63), "", IF(E63="m", ROUNDDOWN((SQRT(N63) - Tabelle3!$R$10) / Tabelle3!$S$10, 0), IF(E63="w", ROUNDDOWN((SQRT(N63) - Tabelle3!$M$10) / Tabelle3!$N$10, 0), "" ) ) )</f>
        <v/>
      </c>
      <c r="AB63" t="str">
        <f>IF(ISBLANK(O63),"", IF(E63="m", ROUNDDOWN((SQRT(O63) - Tabelle3!$R$11) / Tabelle3!$S$11, 0), IF(E63="w", ROUNDDOWN((SQRT(O63) - Tabelle3!$M$11) / Tabelle3!$N$11, 0), "" ) ) )</f>
        <v/>
      </c>
      <c r="AC63" t="str">
        <f>IF(ISBLANK(P63), "", IF(E63="m", ROUNDDOWN((SQRT(P63) - Tabelle3!$R$12) / Tabelle3!$S$12, 0), IF(E63="w", ROUNDDOWN((SQRT(P63) - Tabelle3!$M$12) / Tabelle3!$N$12, 0), "" ) ) )</f>
        <v/>
      </c>
      <c r="AD63" t="str">
        <f>IF(ISBLANK(Q63), "", IF(E63="m", ROUNDDOWN((SQRT(Q63) - Tabelle3!$R$13) / Tabelle3!$S$13, 0), IF(E63="w", ROUNDDOWN((SQRT(Q63) - Tabelle3!$M$13) / Tabelle3!$N$13, 0), "" ) ) )</f>
        <v/>
      </c>
      <c r="AE63" t="str">
        <f>IF(ISBLANK(R63), "", IF(E63="m", ROUNDDOWN((SQRT(R63) - Tabelle3!$R$14) / Tabelle3!$S$14, 0), IF(E63="w", ROUNDDOWN((SQRT(R63) - Tabelle3!$M$14) / Tabelle3!$N$14, 0), "" ) ) )</f>
        <v/>
      </c>
      <c r="AF6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63" s="30" t="str">
        <f>IF(D63 &lt;&gt; "",
    IF(E63 = "m",
        IF(AF63 &gt;= VLOOKUP(D63, Tabelle3!$A$26:$D$36, 4, TRUE), "Ehrenurkunde",
        IF(AF63 &gt;= VLOOKUP(D63, Tabelle3!$A$26:$D$36, 3, TRUE), "Siegerurkunde", "Teilnehmerurkunde")),
    IF(AF63 &gt;= VLOOKUP(D63, Tabelle3!$A$15:$D$24, 4, TRUE), "Ehrenurkunde",
        IF(AF63 &gt;= VLOOKUP(D63, Tabelle3!$A$15:$D$24, 3, TRUE), "Siegerurkunde", "Teilnehmerurkunde"))
    ),
"")</f>
        <v/>
      </c>
    </row>
    <row r="64" spans="1:33">
      <c r="A64" s="31"/>
      <c r="B64" s="31"/>
      <c r="C64" s="31"/>
      <c r="D64" s="31"/>
      <c r="E64" s="31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t="str">
        <f>IF(ISBLANK(F64),"",IF($B$1="Mit Hand",
    IF(E64="m", ROUNDDOWN(($F$2/(F64+0.24)-Tabelle3!$R$2)/Tabelle3!$S$2, 0),
    IF(E64="w", ROUNDDOWN(($F$2/(F64+0.24)- Tabelle3!$M$2)/Tabelle3!$N$2, 0), "")),
IF($B$1="Elektronisch",
    IF(E64="m", ROUNDDOWN((($F$2/F64)- Tabelle3!$R$2)/Tabelle3!$S$2, 0),
    IF(E64="w", ROUNDDOWN((($F$2/F64)- Tabelle3!$M$2)/Tabelle3!$N$2, 0), "")),
"")))</f>
        <v/>
      </c>
      <c r="T64" t="str">
        <f>IF(ISBLANK(G64), "",
IF($B$1="Mit Hand",
    IF(E64="m", ROUNDDOWN(($G$2/(G64+0.24)-Tabelle3!$R$3)/Tabelle3!$S$3, 0),
    IF(E64="w", ROUNDDOWN(($G$2/(G64+0.24)- Tabelle3!$M$3)/Tabelle3!$N$3, 0), "")),
IF($B$1="Elektronisch",
    IF(E64="m", ROUNDDOWN((($G$2/G64)- Tabelle3!$R$3)/Tabelle3!$S$3, 0),
    IF(E64="w", ROUNDDOWN((($G$2/G64)- Tabelle3!$M$3)/Tabelle3!$N$3, 0), "")),
"")))</f>
        <v/>
      </c>
      <c r="U64" t="str">
        <f>IF(ISBLANK(H64),"",
IF($B$1="Mit Hand",
    IF(E64="m", ROUNDDOWN(($H$2/(H64+0.24)-Tabelle3!$R$4)/Tabelle3!$S$4, 0),
    IF(E64="w", ROUNDDOWN(($H$2/(H64+0.24)- Tabelle3!$M$4)/Tabelle3!$N$4, 0), "")),
IF($B$1="Elektronisch",
    IF(E64="m", ROUNDDOWN((($H$2/H64)- Tabelle3!$R$4)/Tabelle3!$S$4, 0),
    IF(E64="w", ROUNDDOWN((($H$2/H64)- Tabelle3!$M$4)/Tabelle3!$N$4, 0), "")),
"")))</f>
        <v/>
      </c>
      <c r="V64" t="str">
        <f>IF(ISBLANK(I64), "",
IF(E64="m", ROUNDDOWN((($I$2/I64)- Tabelle3!$R$5)/Tabelle3!$S$5, 0),
    IF(E64="w", ROUNDDOWN((($I$2/I64)- Tabelle3!$M$5)/Tabelle3!$N$5, 0), "")))</f>
        <v/>
      </c>
      <c r="W64" t="str">
        <f>IF(ISBLANK(J64),"",
IF(E64="m", ROUNDDOWN((($J$2/J64)- Tabelle3!$R$6)/Tabelle3!$S$6, 0)))</f>
        <v/>
      </c>
      <c r="X64" t="str">
        <f>IF(ISBLANK(K64), "",
IF(E64="m", ROUNDDOWN((($K$2/K64)- Tabelle3!$R$7)/Tabelle3!$S$7, 0),
    IF(E64="w", ROUNDDOWN((($K$2/K64)- Tabelle3!$M$7)/Tabelle3!$N$7, 0), "")))</f>
        <v/>
      </c>
      <c r="Y64" t="str">
        <f>IF(ISBLANK(L64), "",
IF(E64="m", ROUNDDOWN((($L$2/L64)- Tabelle3!$R$8)/Tabelle3!$S$8, 0),
    IF(E64="w", ROUNDDOWN((($L$2/L64)- Tabelle3!$M$8)/Tabelle3!$N$8, 0), "")))</f>
        <v/>
      </c>
      <c r="Z64" t="str">
        <f>IF(ISBLANK(M64),
    "",
    IF(E64="m",
        ROUNDDOWN((SQRT(M64) - Tabelle3!$R$9) / Tabelle3!$S$9, 0),
        IF(E64="w",
            ROUNDDOWN((SQRT(M64) - Tabelle3!$M$9) / Tabelle3!$N$9, 0),
            ""
        )
    )
)</f>
        <v/>
      </c>
      <c r="AA64" t="str">
        <f>IF(ISBLANK(N64), "", IF(E64="m", ROUNDDOWN((SQRT(N64) - Tabelle3!$R$10) / Tabelle3!$S$10, 0), IF(E64="w", ROUNDDOWN((SQRT(N64) - Tabelle3!$M$10) / Tabelle3!$N$10, 0), "" ) ) )</f>
        <v/>
      </c>
      <c r="AB64" t="str">
        <f>IF(ISBLANK(O64),"", IF(E64="m", ROUNDDOWN((SQRT(O64) - Tabelle3!$R$11) / Tabelle3!$S$11, 0), IF(E64="w", ROUNDDOWN((SQRT(O64) - Tabelle3!$M$11) / Tabelle3!$N$11, 0), "" ) ) )</f>
        <v/>
      </c>
      <c r="AC64" t="str">
        <f>IF(ISBLANK(P64), "", IF(E64="m", ROUNDDOWN((SQRT(P64) - Tabelle3!$R$12) / Tabelle3!$S$12, 0), IF(E64="w", ROUNDDOWN((SQRT(P64) - Tabelle3!$M$12) / Tabelle3!$N$12, 0), "" ) ) )</f>
        <v/>
      </c>
      <c r="AD64" t="str">
        <f>IF(ISBLANK(Q64), "", IF(E64="m", ROUNDDOWN((SQRT(Q64) - Tabelle3!$R$13) / Tabelle3!$S$13, 0), IF(E64="w", ROUNDDOWN((SQRT(Q64) - Tabelle3!$M$13) / Tabelle3!$N$13, 0), "" ) ) )</f>
        <v/>
      </c>
      <c r="AE64" t="str">
        <f>IF(ISBLANK(R64), "", IF(E64="m", ROUNDDOWN((SQRT(R64) - Tabelle3!$R$14) / Tabelle3!$S$14, 0), IF(E64="w", ROUNDDOWN((SQRT(R64) - Tabelle3!$M$14) / Tabelle3!$N$14, 0), "" ) ) )</f>
        <v/>
      </c>
      <c r="AF6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64" s="30" t="str">
        <f>IF(D64 &lt;&gt; "",
    IF(E64 = "m",
        IF(AF64 &gt;= VLOOKUP(D64, Tabelle3!$A$26:$D$36, 4, TRUE), "Ehrenurkunde",
        IF(AF64 &gt;= VLOOKUP(D64, Tabelle3!$A$26:$D$36, 3, TRUE), "Siegerurkunde", "Teilnehmerurkunde")),
    IF(AF64 &gt;= VLOOKUP(D64, Tabelle3!$A$15:$D$24, 4, TRUE), "Ehrenurkunde",
        IF(AF64 &gt;= VLOOKUP(D64, Tabelle3!$A$15:$D$24, 3, TRUE), "Siegerurkunde", "Teilnehmerurkunde"))
    ),
"")</f>
        <v/>
      </c>
    </row>
    <row r="65" spans="1:33">
      <c r="A65" s="31"/>
      <c r="B65" s="31"/>
      <c r="C65" s="31"/>
      <c r="D65" s="31"/>
      <c r="E65" s="31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t="str">
        <f>IF(ISBLANK(F65),"",IF($B$1="Mit Hand",
    IF(E65="m", ROUNDDOWN(($F$2/(F65+0.24)-Tabelle3!$R$2)/Tabelle3!$S$2, 0),
    IF(E65="w", ROUNDDOWN(($F$2/(F65+0.24)- Tabelle3!$M$2)/Tabelle3!$N$2, 0), "")),
IF($B$1="Elektronisch",
    IF(E65="m", ROUNDDOWN((($F$2/F65)- Tabelle3!$R$2)/Tabelle3!$S$2, 0),
    IF(E65="w", ROUNDDOWN((($F$2/F65)- Tabelle3!$M$2)/Tabelle3!$N$2, 0), "")),
"")))</f>
        <v/>
      </c>
      <c r="T65" t="str">
        <f>IF(ISBLANK(G65), "",
IF($B$1="Mit Hand",
    IF(E65="m", ROUNDDOWN(($G$2/(G65+0.24)-Tabelle3!$R$3)/Tabelle3!$S$3, 0),
    IF(E65="w", ROUNDDOWN(($G$2/(G65+0.24)- Tabelle3!$M$3)/Tabelle3!$N$3, 0), "")),
IF($B$1="Elektronisch",
    IF(E65="m", ROUNDDOWN((($G$2/G65)- Tabelle3!$R$3)/Tabelle3!$S$3, 0),
    IF(E65="w", ROUNDDOWN((($G$2/G65)- Tabelle3!$M$3)/Tabelle3!$N$3, 0), "")),
"")))</f>
        <v/>
      </c>
      <c r="U65" t="str">
        <f>IF(ISBLANK(H65),"",
IF($B$1="Mit Hand",
    IF(E65="m", ROUNDDOWN(($H$2/(H65+0.24)-Tabelle3!$R$4)/Tabelle3!$S$4, 0),
    IF(E65="w", ROUNDDOWN(($H$2/(H65+0.24)- Tabelle3!$M$4)/Tabelle3!$N$4, 0), "")),
IF($B$1="Elektronisch",
    IF(E65="m", ROUNDDOWN((($H$2/H65)- Tabelle3!$R$4)/Tabelle3!$S$4, 0),
    IF(E65="w", ROUNDDOWN((($H$2/H65)- Tabelle3!$M$4)/Tabelle3!$N$4, 0), "")),
"")))</f>
        <v/>
      </c>
      <c r="V65" t="str">
        <f>IF(ISBLANK(I65), "",
IF(E65="m", ROUNDDOWN((($I$2/I65)- Tabelle3!$R$5)/Tabelle3!$S$5, 0),
    IF(E65="w", ROUNDDOWN((($I$2/I65)- Tabelle3!$M$5)/Tabelle3!$N$5, 0), "")))</f>
        <v/>
      </c>
      <c r="W65" t="str">
        <f>IF(ISBLANK(J65),"",
IF(E65="m", ROUNDDOWN((($J$2/J65)- Tabelle3!$R$6)/Tabelle3!$S$6, 0)))</f>
        <v/>
      </c>
      <c r="X65" t="str">
        <f>IF(ISBLANK(K65), "",
IF(E65="m", ROUNDDOWN((($K$2/K65)- Tabelle3!$R$7)/Tabelle3!$S$7, 0),
    IF(E65="w", ROUNDDOWN((($K$2/K65)- Tabelle3!$M$7)/Tabelle3!$N$7, 0), "")))</f>
        <v/>
      </c>
      <c r="Y65" t="str">
        <f>IF(ISBLANK(L65), "",
IF(E65="m", ROUNDDOWN((($L$2/L65)- Tabelle3!$R$8)/Tabelle3!$S$8, 0),
    IF(E65="w", ROUNDDOWN((($L$2/L65)- Tabelle3!$M$8)/Tabelle3!$N$8, 0), "")))</f>
        <v/>
      </c>
      <c r="Z65" t="str">
        <f>IF(ISBLANK(M65),
    "",
    IF(E65="m",
        ROUNDDOWN((SQRT(M65) - Tabelle3!$R$9) / Tabelle3!$S$9, 0),
        IF(E65="w",
            ROUNDDOWN((SQRT(M65) - Tabelle3!$M$9) / Tabelle3!$N$9, 0),
            ""
        )
    )
)</f>
        <v/>
      </c>
      <c r="AA65" t="str">
        <f>IF(ISBLANK(N65), "", IF(E65="m", ROUNDDOWN((SQRT(N65) - Tabelle3!$R$10) / Tabelle3!$S$10, 0), IF(E65="w", ROUNDDOWN((SQRT(N65) - Tabelle3!$M$10) / Tabelle3!$N$10, 0), "" ) ) )</f>
        <v/>
      </c>
      <c r="AB65" t="str">
        <f>IF(ISBLANK(O65),"", IF(E65="m", ROUNDDOWN((SQRT(O65) - Tabelle3!$R$11) / Tabelle3!$S$11, 0), IF(E65="w", ROUNDDOWN((SQRT(O65) - Tabelle3!$M$11) / Tabelle3!$N$11, 0), "" ) ) )</f>
        <v/>
      </c>
      <c r="AC65" t="str">
        <f>IF(ISBLANK(P65), "", IF(E65="m", ROUNDDOWN((SQRT(P65) - Tabelle3!$R$12) / Tabelle3!$S$12, 0), IF(E65="w", ROUNDDOWN((SQRT(P65) - Tabelle3!$M$12) / Tabelle3!$N$12, 0), "" ) ) )</f>
        <v/>
      </c>
      <c r="AD65" t="str">
        <f>IF(ISBLANK(Q65), "", IF(E65="m", ROUNDDOWN((SQRT(Q65) - Tabelle3!$R$13) / Tabelle3!$S$13, 0), IF(E65="w", ROUNDDOWN((SQRT(Q65) - Tabelle3!$M$13) / Tabelle3!$N$13, 0), "" ) ) )</f>
        <v/>
      </c>
      <c r="AE65" t="str">
        <f>IF(ISBLANK(R65), "", IF(E65="m", ROUNDDOWN((SQRT(R65) - Tabelle3!$R$14) / Tabelle3!$S$14, 0), IF(E65="w", ROUNDDOWN((SQRT(R65) - Tabelle3!$M$14) / Tabelle3!$N$14, 0), "" ) ) )</f>
        <v/>
      </c>
      <c r="AF6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65" s="30" t="str">
        <f>IF(D65 &lt;&gt; "",
    IF(E65 = "m",
        IF(AF65 &gt;= VLOOKUP(D65, Tabelle3!$A$26:$D$36, 4, TRUE), "Ehrenurkunde",
        IF(AF65 &gt;= VLOOKUP(D65, Tabelle3!$A$26:$D$36, 3, TRUE), "Siegerurkunde", "Teilnehmerurkunde")),
    IF(AF65 &gt;= VLOOKUP(D65, Tabelle3!$A$15:$D$24, 4, TRUE), "Ehrenurkunde",
        IF(AF65 &gt;= VLOOKUP(D65, Tabelle3!$A$15:$D$24, 3, TRUE), "Siegerurkunde", "Teilnehmerurkunde"))
    ),
"")</f>
        <v/>
      </c>
    </row>
    <row r="66" spans="1:33">
      <c r="A66" s="31"/>
      <c r="B66" s="31"/>
      <c r="C66" s="31"/>
      <c r="D66" s="31"/>
      <c r="E66" s="31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t="str">
        <f>IF(ISBLANK(F66),"",IF($B$1="Mit Hand",
    IF(E66="m", ROUNDDOWN(($F$2/(F66+0.24)-Tabelle3!$R$2)/Tabelle3!$S$2, 0),
    IF(E66="w", ROUNDDOWN(($F$2/(F66+0.24)- Tabelle3!$M$2)/Tabelle3!$N$2, 0), "")),
IF($B$1="Elektronisch",
    IF(E66="m", ROUNDDOWN((($F$2/F66)- Tabelle3!$R$2)/Tabelle3!$S$2, 0),
    IF(E66="w", ROUNDDOWN((($F$2/F66)- Tabelle3!$M$2)/Tabelle3!$N$2, 0), "")),
"")))</f>
        <v/>
      </c>
      <c r="T66" t="str">
        <f>IF(ISBLANK(G66), "",
IF($B$1="Mit Hand",
    IF(E66="m", ROUNDDOWN(($G$2/(G66+0.24)-Tabelle3!$R$3)/Tabelle3!$S$3, 0),
    IF(E66="w", ROUNDDOWN(($G$2/(G66+0.24)- Tabelle3!$M$3)/Tabelle3!$N$3, 0), "")),
IF($B$1="Elektronisch",
    IF(E66="m", ROUNDDOWN((($G$2/G66)- Tabelle3!$R$3)/Tabelle3!$S$3, 0),
    IF(E66="w", ROUNDDOWN((($G$2/G66)- Tabelle3!$M$3)/Tabelle3!$N$3, 0), "")),
"")))</f>
        <v/>
      </c>
      <c r="U66" t="str">
        <f>IF(ISBLANK(H66),"",
IF($B$1="Mit Hand",
    IF(E66="m", ROUNDDOWN(($H$2/(H66+0.24)-Tabelle3!$R$4)/Tabelle3!$S$4, 0),
    IF(E66="w", ROUNDDOWN(($H$2/(H66+0.24)- Tabelle3!$M$4)/Tabelle3!$N$4, 0), "")),
IF($B$1="Elektronisch",
    IF(E66="m", ROUNDDOWN((($H$2/H66)- Tabelle3!$R$4)/Tabelle3!$S$4, 0),
    IF(E66="w", ROUNDDOWN((($H$2/H66)- Tabelle3!$M$4)/Tabelle3!$N$4, 0), "")),
"")))</f>
        <v/>
      </c>
      <c r="V66" t="str">
        <f>IF(ISBLANK(I66), "",
IF(E66="m", ROUNDDOWN((($I$2/I66)- Tabelle3!$R$5)/Tabelle3!$S$5, 0),
    IF(E66="w", ROUNDDOWN((($I$2/I66)- Tabelle3!$M$5)/Tabelle3!$N$5, 0), "")))</f>
        <v/>
      </c>
      <c r="W66" t="str">
        <f>IF(ISBLANK(J66),"",
IF(E66="m", ROUNDDOWN((($J$2/J66)- Tabelle3!$R$6)/Tabelle3!$S$6, 0)))</f>
        <v/>
      </c>
      <c r="X66" t="str">
        <f>IF(ISBLANK(K66), "",
IF(E66="m", ROUNDDOWN((($K$2/K66)- Tabelle3!$R$7)/Tabelle3!$S$7, 0),
    IF(E66="w", ROUNDDOWN((($K$2/K66)- Tabelle3!$M$7)/Tabelle3!$N$7, 0), "")))</f>
        <v/>
      </c>
      <c r="Y66" t="str">
        <f>IF(ISBLANK(L66), "",
IF(E66="m", ROUNDDOWN((($L$2/L66)- Tabelle3!$R$8)/Tabelle3!$S$8, 0),
    IF(E66="w", ROUNDDOWN((($L$2/L66)- Tabelle3!$M$8)/Tabelle3!$N$8, 0), "")))</f>
        <v/>
      </c>
      <c r="Z66" t="str">
        <f>IF(ISBLANK(M66),
    "",
    IF(E66="m",
        ROUNDDOWN((SQRT(M66) - Tabelle3!$R$9) / Tabelle3!$S$9, 0),
        IF(E66="w",
            ROUNDDOWN((SQRT(M66) - Tabelle3!$M$9) / Tabelle3!$N$9, 0),
            ""
        )
    )
)</f>
        <v/>
      </c>
      <c r="AA66" t="str">
        <f>IF(ISBLANK(N66), "", IF(E66="m", ROUNDDOWN((SQRT(N66) - Tabelle3!$R$10) / Tabelle3!$S$10, 0), IF(E66="w", ROUNDDOWN((SQRT(N66) - Tabelle3!$M$10) / Tabelle3!$N$10, 0), "" ) ) )</f>
        <v/>
      </c>
      <c r="AB66" t="str">
        <f>IF(ISBLANK(O66),"", IF(E66="m", ROUNDDOWN((SQRT(O66) - Tabelle3!$R$11) / Tabelle3!$S$11, 0), IF(E66="w", ROUNDDOWN((SQRT(O66) - Tabelle3!$M$11) / Tabelle3!$N$11, 0), "" ) ) )</f>
        <v/>
      </c>
      <c r="AC66" t="str">
        <f>IF(ISBLANK(P66), "", IF(E66="m", ROUNDDOWN((SQRT(P66) - Tabelle3!$R$12) / Tabelle3!$S$12, 0), IF(E66="w", ROUNDDOWN((SQRT(P66) - Tabelle3!$M$12) / Tabelle3!$N$12, 0), "" ) ) )</f>
        <v/>
      </c>
      <c r="AD66" t="str">
        <f>IF(ISBLANK(Q66), "", IF(E66="m", ROUNDDOWN((SQRT(Q66) - Tabelle3!$R$13) / Tabelle3!$S$13, 0), IF(E66="w", ROUNDDOWN((SQRT(Q66) - Tabelle3!$M$13) / Tabelle3!$N$13, 0), "" ) ) )</f>
        <v/>
      </c>
      <c r="AE66" t="str">
        <f>IF(ISBLANK(R66), "", IF(E66="m", ROUNDDOWN((SQRT(R66) - Tabelle3!$R$14) / Tabelle3!$S$14, 0), IF(E66="w", ROUNDDOWN((SQRT(R66) - Tabelle3!$M$14) / Tabelle3!$N$14, 0), "" ) ) )</f>
        <v/>
      </c>
      <c r="AF6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66" s="30" t="str">
        <f>IF(D66 &lt;&gt; "",
    IF(E66 = "m",
        IF(AF66 &gt;= VLOOKUP(D66, Tabelle3!$A$26:$D$36, 4, TRUE), "Ehrenurkunde",
        IF(AF66 &gt;= VLOOKUP(D66, Tabelle3!$A$26:$D$36, 3, TRUE), "Siegerurkunde", "Teilnehmerurkunde")),
    IF(AF66 &gt;= VLOOKUP(D66, Tabelle3!$A$15:$D$24, 4, TRUE), "Ehrenurkunde",
        IF(AF66 &gt;= VLOOKUP(D66, Tabelle3!$A$15:$D$24, 3, TRUE), "Siegerurkunde", "Teilnehmerurkunde"))
    ),
"")</f>
        <v/>
      </c>
    </row>
    <row r="67" spans="1:33">
      <c r="A67" s="31"/>
      <c r="B67" s="31"/>
      <c r="C67" s="31"/>
      <c r="D67" s="31"/>
      <c r="E67" s="31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t="str">
        <f>IF(ISBLANK(F67),"",IF($B$1="Mit Hand",
    IF(E67="m", ROUNDDOWN(($F$2/(F67+0.24)-Tabelle3!$R$2)/Tabelle3!$S$2, 0),
    IF(E67="w", ROUNDDOWN(($F$2/(F67+0.24)- Tabelle3!$M$2)/Tabelle3!$N$2, 0), "")),
IF($B$1="Elektronisch",
    IF(E67="m", ROUNDDOWN((($F$2/F67)- Tabelle3!$R$2)/Tabelle3!$S$2, 0),
    IF(E67="w", ROUNDDOWN((($F$2/F67)- Tabelle3!$M$2)/Tabelle3!$N$2, 0), "")),
"")))</f>
        <v/>
      </c>
      <c r="T67" t="str">
        <f>IF(ISBLANK(G67), "",
IF($B$1="Mit Hand",
    IF(E67="m", ROUNDDOWN(($G$2/(G67+0.24)-Tabelle3!$R$3)/Tabelle3!$S$3, 0),
    IF(E67="w", ROUNDDOWN(($G$2/(G67+0.24)- Tabelle3!$M$3)/Tabelle3!$N$3, 0), "")),
IF($B$1="Elektronisch",
    IF(E67="m", ROUNDDOWN((($G$2/G67)- Tabelle3!$R$3)/Tabelle3!$S$3, 0),
    IF(E67="w", ROUNDDOWN((($G$2/G67)- Tabelle3!$M$3)/Tabelle3!$N$3, 0), "")),
"")))</f>
        <v/>
      </c>
      <c r="U67" t="str">
        <f>IF(ISBLANK(H67),"",
IF($B$1="Mit Hand",
    IF(E67="m", ROUNDDOWN(($H$2/(H67+0.24)-Tabelle3!$R$4)/Tabelle3!$S$4, 0),
    IF(E67="w", ROUNDDOWN(($H$2/(H67+0.24)- Tabelle3!$M$4)/Tabelle3!$N$4, 0), "")),
IF($B$1="Elektronisch",
    IF(E67="m", ROUNDDOWN((($H$2/H67)- Tabelle3!$R$4)/Tabelle3!$S$4, 0),
    IF(E67="w", ROUNDDOWN((($H$2/H67)- Tabelle3!$M$4)/Tabelle3!$N$4, 0), "")),
"")))</f>
        <v/>
      </c>
      <c r="V67" t="str">
        <f>IF(ISBLANK(I67), "",
IF(E67="m", ROUNDDOWN((($I$2/I67)- Tabelle3!$R$5)/Tabelle3!$S$5, 0),
    IF(E67="w", ROUNDDOWN((($I$2/I67)- Tabelle3!$M$5)/Tabelle3!$N$5, 0), "")))</f>
        <v/>
      </c>
      <c r="W67" t="str">
        <f>IF(ISBLANK(J67),"",
IF(E67="m", ROUNDDOWN((($J$2/J67)- Tabelle3!$R$6)/Tabelle3!$S$6, 0)))</f>
        <v/>
      </c>
      <c r="X67" t="str">
        <f>IF(ISBLANK(K67), "",
IF(E67="m", ROUNDDOWN((($K$2/K67)- Tabelle3!$R$7)/Tabelle3!$S$7, 0),
    IF(E67="w", ROUNDDOWN((($K$2/K67)- Tabelle3!$M$7)/Tabelle3!$N$7, 0), "")))</f>
        <v/>
      </c>
      <c r="Y67" t="str">
        <f>IF(ISBLANK(L67), "",
IF(E67="m", ROUNDDOWN((($L$2/L67)- Tabelle3!$R$8)/Tabelle3!$S$8, 0),
    IF(E67="w", ROUNDDOWN((($L$2/L67)- Tabelle3!$M$8)/Tabelle3!$N$8, 0), "")))</f>
        <v/>
      </c>
      <c r="Z67" t="str">
        <f>IF(ISBLANK(M67),
    "",
    IF(E67="m",
        ROUNDDOWN((SQRT(M67) - Tabelle3!$R$9) / Tabelle3!$S$9, 0),
        IF(E67="w",
            ROUNDDOWN((SQRT(M67) - Tabelle3!$M$9) / Tabelle3!$N$9, 0),
            ""
        )
    )
)</f>
        <v/>
      </c>
      <c r="AA67" t="str">
        <f>IF(ISBLANK(N67), "", IF(E67="m", ROUNDDOWN((SQRT(N67) - Tabelle3!$R$10) / Tabelle3!$S$10, 0), IF(E67="w", ROUNDDOWN((SQRT(N67) - Tabelle3!$M$10) / Tabelle3!$N$10, 0), "" ) ) )</f>
        <v/>
      </c>
      <c r="AB67" t="str">
        <f>IF(ISBLANK(O67),"", IF(E67="m", ROUNDDOWN((SQRT(O67) - Tabelle3!$R$11) / Tabelle3!$S$11, 0), IF(E67="w", ROUNDDOWN((SQRT(O67) - Tabelle3!$M$11) / Tabelle3!$N$11, 0), "" ) ) )</f>
        <v/>
      </c>
      <c r="AC67" t="str">
        <f>IF(ISBLANK(P67), "", IF(E67="m", ROUNDDOWN((SQRT(P67) - Tabelle3!$R$12) / Tabelle3!$S$12, 0), IF(E67="w", ROUNDDOWN((SQRT(P67) - Tabelle3!$M$12) / Tabelle3!$N$12, 0), "" ) ) )</f>
        <v/>
      </c>
      <c r="AD67" t="str">
        <f>IF(ISBLANK(Q67), "", IF(E67="m", ROUNDDOWN((SQRT(Q67) - Tabelle3!$R$13) / Tabelle3!$S$13, 0), IF(E67="w", ROUNDDOWN((SQRT(Q67) - Tabelle3!$M$13) / Tabelle3!$N$13, 0), "" ) ) )</f>
        <v/>
      </c>
      <c r="AE67" t="str">
        <f>IF(ISBLANK(R67), "", IF(E67="m", ROUNDDOWN((SQRT(R67) - Tabelle3!$R$14) / Tabelle3!$S$14, 0), IF(E67="w", ROUNDDOWN((SQRT(R67) - Tabelle3!$M$14) / Tabelle3!$N$14, 0), "" ) ) )</f>
        <v/>
      </c>
      <c r="AF6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67" s="30" t="str">
        <f>IF(D67 &lt;&gt; "",
    IF(E67 = "m",
        IF(AF67 &gt;= VLOOKUP(D67, Tabelle3!$A$26:$D$36, 4, TRUE), "Ehrenurkunde",
        IF(AF67 &gt;= VLOOKUP(D67, Tabelle3!$A$26:$D$36, 3, TRUE), "Siegerurkunde", "Teilnehmerurkunde")),
    IF(AF67 &gt;= VLOOKUP(D67, Tabelle3!$A$15:$D$24, 4, TRUE), "Ehrenurkunde",
        IF(AF67 &gt;= VLOOKUP(D67, Tabelle3!$A$15:$D$24, 3, TRUE), "Siegerurkunde", "Teilnehmerurkunde"))
    ),
"")</f>
        <v/>
      </c>
    </row>
    <row r="68" spans="1:33">
      <c r="A68" s="31"/>
      <c r="B68" s="31"/>
      <c r="C68" s="31"/>
      <c r="D68" s="31"/>
      <c r="E68" s="31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t="str">
        <f>IF(ISBLANK(F68),"",IF($B$1="Mit Hand",
    IF(E68="m", ROUNDDOWN(($F$2/(F68+0.24)-Tabelle3!$R$2)/Tabelle3!$S$2, 0),
    IF(E68="w", ROUNDDOWN(($F$2/(F68+0.24)- Tabelle3!$M$2)/Tabelle3!$N$2, 0), "")),
IF($B$1="Elektronisch",
    IF(E68="m", ROUNDDOWN((($F$2/F68)- Tabelle3!$R$2)/Tabelle3!$S$2, 0),
    IF(E68="w", ROUNDDOWN((($F$2/F68)- Tabelle3!$M$2)/Tabelle3!$N$2, 0), "")),
"")))</f>
        <v/>
      </c>
      <c r="T68" t="str">
        <f>IF(ISBLANK(G68), "",
IF($B$1="Mit Hand",
    IF(E68="m", ROUNDDOWN(($G$2/(G68+0.24)-Tabelle3!$R$3)/Tabelle3!$S$3, 0),
    IF(E68="w", ROUNDDOWN(($G$2/(G68+0.24)- Tabelle3!$M$3)/Tabelle3!$N$3, 0), "")),
IF($B$1="Elektronisch",
    IF(E68="m", ROUNDDOWN((($G$2/G68)- Tabelle3!$R$3)/Tabelle3!$S$3, 0),
    IF(E68="w", ROUNDDOWN((($G$2/G68)- Tabelle3!$M$3)/Tabelle3!$N$3, 0), "")),
"")))</f>
        <v/>
      </c>
      <c r="U68" t="str">
        <f>IF(ISBLANK(H68),"",
IF($B$1="Mit Hand",
    IF(E68="m", ROUNDDOWN(($H$2/(H68+0.24)-Tabelle3!$R$4)/Tabelle3!$S$4, 0),
    IF(E68="w", ROUNDDOWN(($H$2/(H68+0.24)- Tabelle3!$M$4)/Tabelle3!$N$4, 0), "")),
IF($B$1="Elektronisch",
    IF(E68="m", ROUNDDOWN((($H$2/H68)- Tabelle3!$R$4)/Tabelle3!$S$4, 0),
    IF(E68="w", ROUNDDOWN((($H$2/H68)- Tabelle3!$M$4)/Tabelle3!$N$4, 0), "")),
"")))</f>
        <v/>
      </c>
      <c r="V68" t="str">
        <f>IF(ISBLANK(I68), "",
IF(E68="m", ROUNDDOWN((($I$2/I68)- Tabelle3!$R$5)/Tabelle3!$S$5, 0),
    IF(E68="w", ROUNDDOWN((($I$2/I68)- Tabelle3!$M$5)/Tabelle3!$N$5, 0), "")))</f>
        <v/>
      </c>
      <c r="W68" t="str">
        <f>IF(ISBLANK(J68),"",
IF(E68="m", ROUNDDOWN((($J$2/J68)- Tabelle3!$R$6)/Tabelle3!$S$6, 0)))</f>
        <v/>
      </c>
      <c r="X68" t="str">
        <f>IF(ISBLANK(K68), "",
IF(E68="m", ROUNDDOWN((($K$2/K68)- Tabelle3!$R$7)/Tabelle3!$S$7, 0),
    IF(E68="w", ROUNDDOWN((($K$2/K68)- Tabelle3!$M$7)/Tabelle3!$N$7, 0), "")))</f>
        <v/>
      </c>
      <c r="Y68" t="str">
        <f>IF(ISBLANK(L68), "",
IF(E68="m", ROUNDDOWN((($L$2/L68)- Tabelle3!$R$8)/Tabelle3!$S$8, 0),
    IF(E68="w", ROUNDDOWN((($L$2/L68)- Tabelle3!$M$8)/Tabelle3!$N$8, 0), "")))</f>
        <v/>
      </c>
      <c r="Z68" t="str">
        <f>IF(ISBLANK(M68),
    "",
    IF(E68="m",
        ROUNDDOWN((SQRT(M68) - Tabelle3!$R$9) / Tabelle3!$S$9, 0),
        IF(E68="w",
            ROUNDDOWN((SQRT(M68) - Tabelle3!$M$9) / Tabelle3!$N$9, 0),
            ""
        )
    )
)</f>
        <v/>
      </c>
      <c r="AA68" t="str">
        <f>IF(ISBLANK(N68), "", IF(E68="m", ROUNDDOWN((SQRT(N68) - Tabelle3!$R$10) / Tabelle3!$S$10, 0), IF(E68="w", ROUNDDOWN((SQRT(N68) - Tabelle3!$M$10) / Tabelle3!$N$10, 0), "" ) ) )</f>
        <v/>
      </c>
      <c r="AB68" t="str">
        <f>IF(ISBLANK(O68),"", IF(E68="m", ROUNDDOWN((SQRT(O68) - Tabelle3!$R$11) / Tabelle3!$S$11, 0), IF(E68="w", ROUNDDOWN((SQRT(O68) - Tabelle3!$M$11) / Tabelle3!$N$11, 0), "" ) ) )</f>
        <v/>
      </c>
      <c r="AC68" t="str">
        <f>IF(ISBLANK(P68), "", IF(E68="m", ROUNDDOWN((SQRT(P68) - Tabelle3!$R$12) / Tabelle3!$S$12, 0), IF(E68="w", ROUNDDOWN((SQRT(P68) - Tabelle3!$M$12) / Tabelle3!$N$12, 0), "" ) ) )</f>
        <v/>
      </c>
      <c r="AD68" t="str">
        <f>IF(ISBLANK(Q68), "", IF(E68="m", ROUNDDOWN((SQRT(Q68) - Tabelle3!$R$13) / Tabelle3!$S$13, 0), IF(E68="w", ROUNDDOWN((SQRT(Q68) - Tabelle3!$M$13) / Tabelle3!$N$13, 0), "" ) ) )</f>
        <v/>
      </c>
      <c r="AE68" t="str">
        <f>IF(ISBLANK(R68), "", IF(E68="m", ROUNDDOWN((SQRT(R68) - Tabelle3!$R$14) / Tabelle3!$S$14, 0), IF(E68="w", ROUNDDOWN((SQRT(R68) - Tabelle3!$M$14) / Tabelle3!$N$14, 0), "" ) ) )</f>
        <v/>
      </c>
      <c r="AF6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68" s="30" t="str">
        <f>IF(D68 &lt;&gt; "",
    IF(E68 = "m",
        IF(AF68 &gt;= VLOOKUP(D68, Tabelle3!$A$26:$D$36, 4, TRUE), "Ehrenurkunde",
        IF(AF68 &gt;= VLOOKUP(D68, Tabelle3!$A$26:$D$36, 3, TRUE), "Siegerurkunde", "Teilnehmerurkunde")),
    IF(AF68 &gt;= VLOOKUP(D68, Tabelle3!$A$15:$D$24, 4, TRUE), "Ehrenurkunde",
        IF(AF68 &gt;= VLOOKUP(D68, Tabelle3!$A$15:$D$24, 3, TRUE), "Siegerurkunde", "Teilnehmerurkunde"))
    ),
"")</f>
        <v/>
      </c>
    </row>
    <row r="69" spans="1:33">
      <c r="A69" s="31"/>
      <c r="B69" s="31"/>
      <c r="C69" s="31"/>
      <c r="D69" s="31"/>
      <c r="E69" s="31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t="str">
        <f>IF(ISBLANK(F69),"",IF($B$1="Mit Hand",
    IF(E69="m", ROUNDDOWN(($F$2/(F69+0.24)-Tabelle3!$R$2)/Tabelle3!$S$2, 0),
    IF(E69="w", ROUNDDOWN(($F$2/(F69+0.24)- Tabelle3!$M$2)/Tabelle3!$N$2, 0), "")),
IF($B$1="Elektronisch",
    IF(E69="m", ROUNDDOWN((($F$2/F69)- Tabelle3!$R$2)/Tabelle3!$S$2, 0),
    IF(E69="w", ROUNDDOWN((($F$2/F69)- Tabelle3!$M$2)/Tabelle3!$N$2, 0), "")),
"")))</f>
        <v/>
      </c>
      <c r="T69" t="str">
        <f>IF(ISBLANK(G69), "",
IF($B$1="Mit Hand",
    IF(E69="m", ROUNDDOWN(($G$2/(G69+0.24)-Tabelle3!$R$3)/Tabelle3!$S$3, 0),
    IF(E69="w", ROUNDDOWN(($G$2/(G69+0.24)- Tabelle3!$M$3)/Tabelle3!$N$3, 0), "")),
IF($B$1="Elektronisch",
    IF(E69="m", ROUNDDOWN((($G$2/G69)- Tabelle3!$R$3)/Tabelle3!$S$3, 0),
    IF(E69="w", ROUNDDOWN((($G$2/G69)- Tabelle3!$M$3)/Tabelle3!$N$3, 0), "")),
"")))</f>
        <v/>
      </c>
      <c r="U69" t="str">
        <f>IF(ISBLANK(H69),"",
IF($B$1="Mit Hand",
    IF(E69="m", ROUNDDOWN(($H$2/(H69+0.24)-Tabelle3!$R$4)/Tabelle3!$S$4, 0),
    IF(E69="w", ROUNDDOWN(($H$2/(H69+0.24)- Tabelle3!$M$4)/Tabelle3!$N$4, 0), "")),
IF($B$1="Elektronisch",
    IF(E69="m", ROUNDDOWN((($H$2/H69)- Tabelle3!$R$4)/Tabelle3!$S$4, 0),
    IF(E69="w", ROUNDDOWN((($H$2/H69)- Tabelle3!$M$4)/Tabelle3!$N$4, 0), "")),
"")))</f>
        <v/>
      </c>
      <c r="V69" t="str">
        <f>IF(ISBLANK(I69), "",
IF(E69="m", ROUNDDOWN((($I$2/I69)- Tabelle3!$R$5)/Tabelle3!$S$5, 0),
    IF(E69="w", ROUNDDOWN((($I$2/I69)- Tabelle3!$M$5)/Tabelle3!$N$5, 0), "")))</f>
        <v/>
      </c>
      <c r="W69" t="str">
        <f>IF(ISBLANK(J69),"",
IF(E69="m", ROUNDDOWN((($J$2/J69)- Tabelle3!$R$6)/Tabelle3!$S$6, 0)))</f>
        <v/>
      </c>
      <c r="X69" t="str">
        <f>IF(ISBLANK(K69), "",
IF(E69="m", ROUNDDOWN((($K$2/K69)- Tabelle3!$R$7)/Tabelle3!$S$7, 0),
    IF(E69="w", ROUNDDOWN((($K$2/K69)- Tabelle3!$M$7)/Tabelle3!$N$7, 0), "")))</f>
        <v/>
      </c>
      <c r="Y69" t="str">
        <f>IF(ISBLANK(L69), "",
IF(E69="m", ROUNDDOWN((($L$2/L69)- Tabelle3!$R$8)/Tabelle3!$S$8, 0),
    IF(E69="w", ROUNDDOWN((($L$2/L69)- Tabelle3!$M$8)/Tabelle3!$N$8, 0), "")))</f>
        <v/>
      </c>
      <c r="Z69" t="str">
        <f>IF(ISBLANK(M69),
    "",
    IF(E69="m",
        ROUNDDOWN((SQRT(M69) - Tabelle3!$R$9) / Tabelle3!$S$9, 0),
        IF(E69="w",
            ROUNDDOWN((SQRT(M69) - Tabelle3!$M$9) / Tabelle3!$N$9, 0),
            ""
        )
    )
)</f>
        <v/>
      </c>
      <c r="AA69" t="str">
        <f>IF(ISBLANK(N69), "", IF(E69="m", ROUNDDOWN((SQRT(N69) - Tabelle3!$R$10) / Tabelle3!$S$10, 0), IF(E69="w", ROUNDDOWN((SQRT(N69) - Tabelle3!$M$10) / Tabelle3!$N$10, 0), "" ) ) )</f>
        <v/>
      </c>
      <c r="AB69" t="str">
        <f>IF(ISBLANK(O69),"", IF(E69="m", ROUNDDOWN((SQRT(O69) - Tabelle3!$R$11) / Tabelle3!$S$11, 0), IF(E69="w", ROUNDDOWN((SQRT(O69) - Tabelle3!$M$11) / Tabelle3!$N$11, 0), "" ) ) )</f>
        <v/>
      </c>
      <c r="AC69" t="str">
        <f>IF(ISBLANK(P69), "", IF(E69="m", ROUNDDOWN((SQRT(P69) - Tabelle3!$R$12) / Tabelle3!$S$12, 0), IF(E69="w", ROUNDDOWN((SQRT(P69) - Tabelle3!$M$12) / Tabelle3!$N$12, 0), "" ) ) )</f>
        <v/>
      </c>
      <c r="AD69" t="str">
        <f>IF(ISBLANK(Q69), "", IF(E69="m", ROUNDDOWN((SQRT(Q69) - Tabelle3!$R$13) / Tabelle3!$S$13, 0), IF(E69="w", ROUNDDOWN((SQRT(Q69) - Tabelle3!$M$13) / Tabelle3!$N$13, 0), "" ) ) )</f>
        <v/>
      </c>
      <c r="AE69" t="str">
        <f>IF(ISBLANK(R69), "", IF(E69="m", ROUNDDOWN((SQRT(R69) - Tabelle3!$R$14) / Tabelle3!$S$14, 0), IF(E69="w", ROUNDDOWN((SQRT(R69) - Tabelle3!$M$14) / Tabelle3!$N$14, 0), "" ) ) )</f>
        <v/>
      </c>
      <c r="AF6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69" s="30" t="str">
        <f>IF(D69 &lt;&gt; "",
    IF(E69 = "m",
        IF(AF69 &gt;= VLOOKUP(D69, Tabelle3!$A$26:$D$36, 4, TRUE), "Ehrenurkunde",
        IF(AF69 &gt;= VLOOKUP(D69, Tabelle3!$A$26:$D$36, 3, TRUE), "Siegerurkunde", "Teilnehmerurkunde")),
    IF(AF69 &gt;= VLOOKUP(D69, Tabelle3!$A$15:$D$24, 4, TRUE), "Ehrenurkunde",
        IF(AF69 &gt;= VLOOKUP(D69, Tabelle3!$A$15:$D$24, 3, TRUE), "Siegerurkunde", "Teilnehmerurkunde"))
    ),
"")</f>
        <v/>
      </c>
    </row>
    <row r="70" spans="1:33">
      <c r="A70" s="31"/>
      <c r="B70" s="31"/>
      <c r="C70" s="31"/>
      <c r="D70" s="31"/>
      <c r="E70" s="31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t="str">
        <f>IF(ISBLANK(F70),"",IF($B$1="Mit Hand",
    IF(E70="m", ROUNDDOWN(($F$2/(F70+0.24)-Tabelle3!$R$2)/Tabelle3!$S$2, 0),
    IF(E70="w", ROUNDDOWN(($F$2/(F70+0.24)- Tabelle3!$M$2)/Tabelle3!$N$2, 0), "")),
IF($B$1="Elektronisch",
    IF(E70="m", ROUNDDOWN((($F$2/F70)- Tabelle3!$R$2)/Tabelle3!$S$2, 0),
    IF(E70="w", ROUNDDOWN((($F$2/F70)- Tabelle3!$M$2)/Tabelle3!$N$2, 0), "")),
"")))</f>
        <v/>
      </c>
      <c r="T70" t="str">
        <f>IF(ISBLANK(G70), "",
IF($B$1="Mit Hand",
    IF(E70="m", ROUNDDOWN(($G$2/(G70+0.24)-Tabelle3!$R$3)/Tabelle3!$S$3, 0),
    IF(E70="w", ROUNDDOWN(($G$2/(G70+0.24)- Tabelle3!$M$3)/Tabelle3!$N$3, 0), "")),
IF($B$1="Elektronisch",
    IF(E70="m", ROUNDDOWN((($G$2/G70)- Tabelle3!$R$3)/Tabelle3!$S$3, 0),
    IF(E70="w", ROUNDDOWN((($G$2/G70)- Tabelle3!$M$3)/Tabelle3!$N$3, 0), "")),
"")))</f>
        <v/>
      </c>
      <c r="U70" t="str">
        <f>IF(ISBLANK(H70),"",
IF($B$1="Mit Hand",
    IF(E70="m", ROUNDDOWN(($H$2/(H70+0.24)-Tabelle3!$R$4)/Tabelle3!$S$4, 0),
    IF(E70="w", ROUNDDOWN(($H$2/(H70+0.24)- Tabelle3!$M$4)/Tabelle3!$N$4, 0), "")),
IF($B$1="Elektronisch",
    IF(E70="m", ROUNDDOWN((($H$2/H70)- Tabelle3!$R$4)/Tabelle3!$S$4, 0),
    IF(E70="w", ROUNDDOWN((($H$2/H70)- Tabelle3!$M$4)/Tabelle3!$N$4, 0), "")),
"")))</f>
        <v/>
      </c>
      <c r="V70" t="str">
        <f>IF(ISBLANK(I70), "",
IF(E70="m", ROUNDDOWN((($I$2/I70)- Tabelle3!$R$5)/Tabelle3!$S$5, 0),
    IF(E70="w", ROUNDDOWN((($I$2/I70)- Tabelle3!$M$5)/Tabelle3!$N$5, 0), "")))</f>
        <v/>
      </c>
      <c r="W70" t="str">
        <f>IF(ISBLANK(J70),"",
IF(E70="m", ROUNDDOWN((($J$2/J70)- Tabelle3!$R$6)/Tabelle3!$S$6, 0)))</f>
        <v/>
      </c>
      <c r="X70" t="str">
        <f>IF(ISBLANK(K70), "",
IF(E70="m", ROUNDDOWN((($K$2/K70)- Tabelle3!$R$7)/Tabelle3!$S$7, 0),
    IF(E70="w", ROUNDDOWN((($K$2/K70)- Tabelle3!$M$7)/Tabelle3!$N$7, 0), "")))</f>
        <v/>
      </c>
      <c r="Y70" t="str">
        <f>IF(ISBLANK(L70), "",
IF(E70="m", ROUNDDOWN((($L$2/L70)- Tabelle3!$R$8)/Tabelle3!$S$8, 0),
    IF(E70="w", ROUNDDOWN((($L$2/L70)- Tabelle3!$M$8)/Tabelle3!$N$8, 0), "")))</f>
        <v/>
      </c>
      <c r="Z70" t="str">
        <f>IF(ISBLANK(M70),
    "",
    IF(E70="m",
        ROUNDDOWN((SQRT(M70) - Tabelle3!$R$9) / Tabelle3!$S$9, 0),
        IF(E70="w",
            ROUNDDOWN((SQRT(M70) - Tabelle3!$M$9) / Tabelle3!$N$9, 0),
            ""
        )
    )
)</f>
        <v/>
      </c>
      <c r="AA70" t="str">
        <f>IF(ISBLANK(N70), "", IF(E70="m", ROUNDDOWN((SQRT(N70) - Tabelle3!$R$10) / Tabelle3!$S$10, 0), IF(E70="w", ROUNDDOWN((SQRT(N70) - Tabelle3!$M$10) / Tabelle3!$N$10, 0), "" ) ) )</f>
        <v/>
      </c>
      <c r="AB70" t="str">
        <f>IF(ISBLANK(O70),"", IF(E70="m", ROUNDDOWN((SQRT(O70) - Tabelle3!$R$11) / Tabelle3!$S$11, 0), IF(E70="w", ROUNDDOWN((SQRT(O70) - Tabelle3!$M$11) / Tabelle3!$N$11, 0), "" ) ) )</f>
        <v/>
      </c>
      <c r="AC70" t="str">
        <f>IF(ISBLANK(P70), "", IF(E70="m", ROUNDDOWN((SQRT(P70) - Tabelle3!$R$12) / Tabelle3!$S$12, 0), IF(E70="w", ROUNDDOWN((SQRT(P70) - Tabelle3!$M$12) / Tabelle3!$N$12, 0), "" ) ) )</f>
        <v/>
      </c>
      <c r="AD70" t="str">
        <f>IF(ISBLANK(Q70), "", IF(E70="m", ROUNDDOWN((SQRT(Q70) - Tabelle3!$R$13) / Tabelle3!$S$13, 0), IF(E70="w", ROUNDDOWN((SQRT(Q70) - Tabelle3!$M$13) / Tabelle3!$N$13, 0), "" ) ) )</f>
        <v/>
      </c>
      <c r="AE70" t="str">
        <f>IF(ISBLANK(R70), "", IF(E70="m", ROUNDDOWN((SQRT(R70) - Tabelle3!$R$14) / Tabelle3!$S$14, 0), IF(E70="w", ROUNDDOWN((SQRT(R70) - Tabelle3!$M$14) / Tabelle3!$N$14, 0), "" ) ) )</f>
        <v/>
      </c>
      <c r="AF7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70" s="30" t="str">
        <f>IF(D70 &lt;&gt; "",
    IF(E70 = "m",
        IF(AF70 &gt;= VLOOKUP(D70, Tabelle3!$A$26:$D$36, 4, TRUE), "Ehrenurkunde",
        IF(AF70 &gt;= VLOOKUP(D70, Tabelle3!$A$26:$D$36, 3, TRUE), "Siegerurkunde", "Teilnehmerurkunde")),
    IF(AF70 &gt;= VLOOKUP(D70, Tabelle3!$A$15:$D$24, 4, TRUE), "Ehrenurkunde",
        IF(AF70 &gt;= VLOOKUP(D70, Tabelle3!$A$15:$D$24, 3, TRUE), "Siegerurkunde", "Teilnehmerurkunde"))
    ),
"")</f>
        <v/>
      </c>
    </row>
    <row r="71" spans="1:33">
      <c r="A71" s="31"/>
      <c r="B71" s="31"/>
      <c r="C71" s="31"/>
      <c r="D71" s="31"/>
      <c r="E71" s="31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t="str">
        <f>IF(ISBLANK(F71),"",IF($B$1="Mit Hand",
    IF(E71="m", ROUNDDOWN(($F$2/(F71+0.24)-Tabelle3!$R$2)/Tabelle3!$S$2, 0),
    IF(E71="w", ROUNDDOWN(($F$2/(F71+0.24)- Tabelle3!$M$2)/Tabelle3!$N$2, 0), "")),
IF($B$1="Elektronisch",
    IF(E71="m", ROUNDDOWN((($F$2/F71)- Tabelle3!$R$2)/Tabelle3!$S$2, 0),
    IF(E71="w", ROUNDDOWN((($F$2/F71)- Tabelle3!$M$2)/Tabelle3!$N$2, 0), "")),
"")))</f>
        <v/>
      </c>
      <c r="T71" t="str">
        <f>IF(ISBLANK(G71), "",
IF($B$1="Mit Hand",
    IF(E71="m", ROUNDDOWN(($G$2/(G71+0.24)-Tabelle3!$R$3)/Tabelle3!$S$3, 0),
    IF(E71="w", ROUNDDOWN(($G$2/(G71+0.24)- Tabelle3!$M$3)/Tabelle3!$N$3, 0), "")),
IF($B$1="Elektronisch",
    IF(E71="m", ROUNDDOWN((($G$2/G71)- Tabelle3!$R$3)/Tabelle3!$S$3, 0),
    IF(E71="w", ROUNDDOWN((($G$2/G71)- Tabelle3!$M$3)/Tabelle3!$N$3, 0), "")),
"")))</f>
        <v/>
      </c>
      <c r="U71" t="str">
        <f>IF(ISBLANK(H71),"",
IF($B$1="Mit Hand",
    IF(E71="m", ROUNDDOWN(($H$2/(H71+0.24)-Tabelle3!$R$4)/Tabelle3!$S$4, 0),
    IF(E71="w", ROUNDDOWN(($H$2/(H71+0.24)- Tabelle3!$M$4)/Tabelle3!$N$4, 0), "")),
IF($B$1="Elektronisch",
    IF(E71="m", ROUNDDOWN((($H$2/H71)- Tabelle3!$R$4)/Tabelle3!$S$4, 0),
    IF(E71="w", ROUNDDOWN((($H$2/H71)- Tabelle3!$M$4)/Tabelle3!$N$4, 0), "")),
"")))</f>
        <v/>
      </c>
      <c r="V71" t="str">
        <f>IF(ISBLANK(I71), "",
IF(E71="m", ROUNDDOWN((($I$2/I71)- Tabelle3!$R$5)/Tabelle3!$S$5, 0),
    IF(E71="w", ROUNDDOWN((($I$2/I71)- Tabelle3!$M$5)/Tabelle3!$N$5, 0), "")))</f>
        <v/>
      </c>
      <c r="W71" t="str">
        <f>IF(ISBLANK(J71),"",
IF(E71="m", ROUNDDOWN((($J$2/J71)- Tabelle3!$R$6)/Tabelle3!$S$6, 0)))</f>
        <v/>
      </c>
      <c r="X71" t="str">
        <f>IF(ISBLANK(K71), "",
IF(E71="m", ROUNDDOWN((($K$2/K71)- Tabelle3!$R$7)/Tabelle3!$S$7, 0),
    IF(E71="w", ROUNDDOWN((($K$2/K71)- Tabelle3!$M$7)/Tabelle3!$N$7, 0), "")))</f>
        <v/>
      </c>
      <c r="Y71" t="str">
        <f>IF(ISBLANK(L71), "",
IF(E71="m", ROUNDDOWN((($L$2/L71)- Tabelle3!$R$8)/Tabelle3!$S$8, 0),
    IF(E71="w", ROUNDDOWN((($L$2/L71)- Tabelle3!$M$8)/Tabelle3!$N$8, 0), "")))</f>
        <v/>
      </c>
      <c r="Z71" t="str">
        <f>IF(ISBLANK(M71),
    "",
    IF(E71="m",
        ROUNDDOWN((SQRT(M71) - Tabelle3!$R$9) / Tabelle3!$S$9, 0),
        IF(E71="w",
            ROUNDDOWN((SQRT(M71) - Tabelle3!$M$9) / Tabelle3!$N$9, 0),
            ""
        )
    )
)</f>
        <v/>
      </c>
      <c r="AA71" t="str">
        <f>IF(ISBLANK(N71), "", IF(E71="m", ROUNDDOWN((SQRT(N71) - Tabelle3!$R$10) / Tabelle3!$S$10, 0), IF(E71="w", ROUNDDOWN((SQRT(N71) - Tabelle3!$M$10) / Tabelle3!$N$10, 0), "" ) ) )</f>
        <v/>
      </c>
      <c r="AB71" t="str">
        <f>IF(ISBLANK(O71),"", IF(E71="m", ROUNDDOWN((SQRT(O71) - Tabelle3!$R$11) / Tabelle3!$S$11, 0), IF(E71="w", ROUNDDOWN((SQRT(O71) - Tabelle3!$M$11) / Tabelle3!$N$11, 0), "" ) ) )</f>
        <v/>
      </c>
      <c r="AC71" t="str">
        <f>IF(ISBLANK(P71), "", IF(E71="m", ROUNDDOWN((SQRT(P71) - Tabelle3!$R$12) / Tabelle3!$S$12, 0), IF(E71="w", ROUNDDOWN((SQRT(P71) - Tabelle3!$M$12) / Tabelle3!$N$12, 0), "" ) ) )</f>
        <v/>
      </c>
      <c r="AD71" t="str">
        <f>IF(ISBLANK(Q71), "", IF(E71="m", ROUNDDOWN((SQRT(Q71) - Tabelle3!$R$13) / Tabelle3!$S$13, 0), IF(E71="w", ROUNDDOWN((SQRT(Q71) - Tabelle3!$M$13) / Tabelle3!$N$13, 0), "" ) ) )</f>
        <v/>
      </c>
      <c r="AE71" t="str">
        <f>IF(ISBLANK(R71), "", IF(E71="m", ROUNDDOWN((SQRT(R71) - Tabelle3!$R$14) / Tabelle3!$S$14, 0), IF(E71="w", ROUNDDOWN((SQRT(R71) - Tabelle3!$M$14) / Tabelle3!$N$14, 0), "" ) ) )</f>
        <v/>
      </c>
      <c r="AF7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71" s="30" t="str">
        <f>IF(D71 &lt;&gt; "",
    IF(E71 = "m",
        IF(AF71 &gt;= VLOOKUP(D71, Tabelle3!$A$26:$D$36, 4, TRUE), "Ehrenurkunde",
        IF(AF71 &gt;= VLOOKUP(D71, Tabelle3!$A$26:$D$36, 3, TRUE), "Siegerurkunde", "Teilnehmerurkunde")),
    IF(AF71 &gt;= VLOOKUP(D71, Tabelle3!$A$15:$D$24, 4, TRUE), "Ehrenurkunde",
        IF(AF71 &gt;= VLOOKUP(D71, Tabelle3!$A$15:$D$24, 3, TRUE), "Siegerurkunde", "Teilnehmerurkunde"))
    ),
"")</f>
        <v/>
      </c>
    </row>
    <row r="72" spans="1:33">
      <c r="A72" s="31"/>
      <c r="B72" s="31"/>
      <c r="C72" s="31"/>
      <c r="D72" s="31"/>
      <c r="E72" s="31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t="str">
        <f>IF(ISBLANK(F72),"",IF($B$1="Mit Hand",
    IF(E72="m", ROUNDDOWN(($F$2/(F72+0.24)-Tabelle3!$R$2)/Tabelle3!$S$2, 0),
    IF(E72="w", ROUNDDOWN(($F$2/(F72+0.24)- Tabelle3!$M$2)/Tabelle3!$N$2, 0), "")),
IF($B$1="Elektronisch",
    IF(E72="m", ROUNDDOWN((($F$2/F72)- Tabelle3!$R$2)/Tabelle3!$S$2, 0),
    IF(E72="w", ROUNDDOWN((($F$2/F72)- Tabelle3!$M$2)/Tabelle3!$N$2, 0), "")),
"")))</f>
        <v/>
      </c>
      <c r="T72" t="str">
        <f>IF(ISBLANK(G72), "",
IF($B$1="Mit Hand",
    IF(E72="m", ROUNDDOWN(($G$2/(G72+0.24)-Tabelle3!$R$3)/Tabelle3!$S$3, 0),
    IF(E72="w", ROUNDDOWN(($G$2/(G72+0.24)- Tabelle3!$M$3)/Tabelle3!$N$3, 0), "")),
IF($B$1="Elektronisch",
    IF(E72="m", ROUNDDOWN((($G$2/G72)- Tabelle3!$R$3)/Tabelle3!$S$3, 0),
    IF(E72="w", ROUNDDOWN((($G$2/G72)- Tabelle3!$M$3)/Tabelle3!$N$3, 0), "")),
"")))</f>
        <v/>
      </c>
      <c r="U72" t="str">
        <f>IF(ISBLANK(H72),"",
IF($B$1="Mit Hand",
    IF(E72="m", ROUNDDOWN(($H$2/(H72+0.24)-Tabelle3!$R$4)/Tabelle3!$S$4, 0),
    IF(E72="w", ROUNDDOWN(($H$2/(H72+0.24)- Tabelle3!$M$4)/Tabelle3!$N$4, 0), "")),
IF($B$1="Elektronisch",
    IF(E72="m", ROUNDDOWN((($H$2/H72)- Tabelle3!$R$4)/Tabelle3!$S$4, 0),
    IF(E72="w", ROUNDDOWN((($H$2/H72)- Tabelle3!$M$4)/Tabelle3!$N$4, 0), "")),
"")))</f>
        <v/>
      </c>
      <c r="V72" t="str">
        <f>IF(ISBLANK(I72), "",
IF(E72="m", ROUNDDOWN((($I$2/I72)- Tabelle3!$R$5)/Tabelle3!$S$5, 0),
    IF(E72="w", ROUNDDOWN((($I$2/I72)- Tabelle3!$M$5)/Tabelle3!$N$5, 0), "")))</f>
        <v/>
      </c>
      <c r="W72" t="str">
        <f>IF(ISBLANK(J72),"",
IF(E72="m", ROUNDDOWN((($J$2/J72)- Tabelle3!$R$6)/Tabelle3!$S$6, 0)))</f>
        <v/>
      </c>
      <c r="X72" t="str">
        <f>IF(ISBLANK(K72), "",
IF(E72="m", ROUNDDOWN((($K$2/K72)- Tabelle3!$R$7)/Tabelle3!$S$7, 0),
    IF(E72="w", ROUNDDOWN((($K$2/K72)- Tabelle3!$M$7)/Tabelle3!$N$7, 0), "")))</f>
        <v/>
      </c>
      <c r="Y72" t="str">
        <f>IF(ISBLANK(L72), "",
IF(E72="m", ROUNDDOWN((($L$2/L72)- Tabelle3!$R$8)/Tabelle3!$S$8, 0),
    IF(E72="w", ROUNDDOWN((($L$2/L72)- Tabelle3!$M$8)/Tabelle3!$N$8, 0), "")))</f>
        <v/>
      </c>
      <c r="Z72" t="str">
        <f>IF(ISBLANK(M72),
    "",
    IF(E72="m",
        ROUNDDOWN((SQRT(M72) - Tabelle3!$R$9) / Tabelle3!$S$9, 0),
        IF(E72="w",
            ROUNDDOWN((SQRT(M72) - Tabelle3!$M$9) / Tabelle3!$N$9, 0),
            ""
        )
    )
)</f>
        <v/>
      </c>
      <c r="AA72" t="str">
        <f>IF(ISBLANK(N72), "", IF(E72="m", ROUNDDOWN((SQRT(N72) - Tabelle3!$R$10) / Tabelle3!$S$10, 0), IF(E72="w", ROUNDDOWN((SQRT(N72) - Tabelle3!$M$10) / Tabelle3!$N$10, 0), "" ) ) )</f>
        <v/>
      </c>
      <c r="AB72" t="str">
        <f>IF(ISBLANK(O72),"", IF(E72="m", ROUNDDOWN((SQRT(O72) - Tabelle3!$R$11) / Tabelle3!$S$11, 0), IF(E72="w", ROUNDDOWN((SQRT(O72) - Tabelle3!$M$11) / Tabelle3!$N$11, 0), "" ) ) )</f>
        <v/>
      </c>
      <c r="AC72" t="str">
        <f>IF(ISBLANK(P72), "", IF(E72="m", ROUNDDOWN((SQRT(P72) - Tabelle3!$R$12) / Tabelle3!$S$12, 0), IF(E72="w", ROUNDDOWN((SQRT(P72) - Tabelle3!$M$12) / Tabelle3!$N$12, 0), "" ) ) )</f>
        <v/>
      </c>
      <c r="AD72" t="str">
        <f>IF(ISBLANK(Q72), "", IF(E72="m", ROUNDDOWN((SQRT(Q72) - Tabelle3!$R$13) / Tabelle3!$S$13, 0), IF(E72="w", ROUNDDOWN((SQRT(Q72) - Tabelle3!$M$13) / Tabelle3!$N$13, 0), "" ) ) )</f>
        <v/>
      </c>
      <c r="AE72" t="str">
        <f>IF(ISBLANK(R72), "", IF(E72="m", ROUNDDOWN((SQRT(R72) - Tabelle3!$R$14) / Tabelle3!$S$14, 0), IF(E72="w", ROUNDDOWN((SQRT(R72) - Tabelle3!$M$14) / Tabelle3!$N$14, 0), "" ) ) )</f>
        <v/>
      </c>
      <c r="AF7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72" s="30" t="str">
        <f>IF(D72 &lt;&gt; "",
    IF(E72 = "m",
        IF(AF72 &gt;= VLOOKUP(D72, Tabelle3!$A$26:$D$36, 4, TRUE), "Ehrenurkunde",
        IF(AF72 &gt;= VLOOKUP(D72, Tabelle3!$A$26:$D$36, 3, TRUE), "Siegerurkunde", "Teilnehmerurkunde")),
    IF(AF72 &gt;= VLOOKUP(D72, Tabelle3!$A$15:$D$24, 4, TRUE), "Ehrenurkunde",
        IF(AF72 &gt;= VLOOKUP(D72, Tabelle3!$A$15:$D$24, 3, TRUE), "Siegerurkunde", "Teilnehmerurkunde"))
    ),
"")</f>
        <v/>
      </c>
    </row>
    <row r="73" spans="1:33">
      <c r="A73" s="31"/>
      <c r="B73" s="31"/>
      <c r="C73" s="31"/>
      <c r="D73" s="31"/>
      <c r="E73" s="3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t="str">
        <f>IF(ISBLANK(F73),"",IF($B$1="Mit Hand",
    IF(E73="m", ROUNDDOWN(($F$2/(F73+0.24)-Tabelle3!$R$2)/Tabelle3!$S$2, 0),
    IF(E73="w", ROUNDDOWN(($F$2/(F73+0.24)- Tabelle3!$M$2)/Tabelle3!$N$2, 0), "")),
IF($B$1="Elektronisch",
    IF(E73="m", ROUNDDOWN((($F$2/F73)- Tabelle3!$R$2)/Tabelle3!$S$2, 0),
    IF(E73="w", ROUNDDOWN((($F$2/F73)- Tabelle3!$M$2)/Tabelle3!$N$2, 0), "")),
"")))</f>
        <v/>
      </c>
      <c r="T73" t="str">
        <f>IF(ISBLANK(G73), "",
IF($B$1="Mit Hand",
    IF(E73="m", ROUNDDOWN(($G$2/(G73+0.24)-Tabelle3!$R$3)/Tabelle3!$S$3, 0),
    IF(E73="w", ROUNDDOWN(($G$2/(G73+0.24)- Tabelle3!$M$3)/Tabelle3!$N$3, 0), "")),
IF($B$1="Elektronisch",
    IF(E73="m", ROUNDDOWN((($G$2/G73)- Tabelle3!$R$3)/Tabelle3!$S$3, 0),
    IF(E73="w", ROUNDDOWN((($G$2/G73)- Tabelle3!$M$3)/Tabelle3!$N$3, 0), "")),
"")))</f>
        <v/>
      </c>
      <c r="U73" t="str">
        <f>IF(ISBLANK(H73),"",
IF($B$1="Mit Hand",
    IF(E73="m", ROUNDDOWN(($H$2/(H73+0.24)-Tabelle3!$R$4)/Tabelle3!$S$4, 0),
    IF(E73="w", ROUNDDOWN(($H$2/(H73+0.24)- Tabelle3!$M$4)/Tabelle3!$N$4, 0), "")),
IF($B$1="Elektronisch",
    IF(E73="m", ROUNDDOWN((($H$2/H73)- Tabelle3!$R$4)/Tabelle3!$S$4, 0),
    IF(E73="w", ROUNDDOWN((($H$2/H73)- Tabelle3!$M$4)/Tabelle3!$N$4, 0), "")),
"")))</f>
        <v/>
      </c>
      <c r="V73" t="str">
        <f>IF(ISBLANK(I73), "",
IF(E73="m", ROUNDDOWN((($I$2/I73)- Tabelle3!$R$5)/Tabelle3!$S$5, 0),
    IF(E73="w", ROUNDDOWN((($I$2/I73)- Tabelle3!$M$5)/Tabelle3!$N$5, 0), "")))</f>
        <v/>
      </c>
      <c r="W73" t="str">
        <f>IF(ISBLANK(J73),"",
IF(E73="m", ROUNDDOWN((($J$2/J73)- Tabelle3!$R$6)/Tabelle3!$S$6, 0)))</f>
        <v/>
      </c>
      <c r="X73" t="str">
        <f>IF(ISBLANK(K73), "",
IF(E73="m", ROUNDDOWN((($K$2/K73)- Tabelle3!$R$7)/Tabelle3!$S$7, 0),
    IF(E73="w", ROUNDDOWN((($K$2/K73)- Tabelle3!$M$7)/Tabelle3!$N$7, 0), "")))</f>
        <v/>
      </c>
      <c r="Y73" t="str">
        <f>IF(ISBLANK(L73), "",
IF(E73="m", ROUNDDOWN((($L$2/L73)- Tabelle3!$R$8)/Tabelle3!$S$8, 0),
    IF(E73="w", ROUNDDOWN((($L$2/L73)- Tabelle3!$M$8)/Tabelle3!$N$8, 0), "")))</f>
        <v/>
      </c>
      <c r="Z73" t="str">
        <f>IF(ISBLANK(M73),
    "",
    IF(E73="m",
        ROUNDDOWN((SQRT(M73) - Tabelle3!$R$9) / Tabelle3!$S$9, 0),
        IF(E73="w",
            ROUNDDOWN((SQRT(M73) - Tabelle3!$M$9) / Tabelle3!$N$9, 0),
            ""
        )
    )
)</f>
        <v/>
      </c>
      <c r="AA73" t="str">
        <f>IF(ISBLANK(N73), "", IF(E73="m", ROUNDDOWN((SQRT(N73) - Tabelle3!$R$10) / Tabelle3!$S$10, 0), IF(E73="w", ROUNDDOWN((SQRT(N73) - Tabelle3!$M$10) / Tabelle3!$N$10, 0), "" ) ) )</f>
        <v/>
      </c>
      <c r="AB73" t="str">
        <f>IF(ISBLANK(O73),"", IF(E73="m", ROUNDDOWN((SQRT(O73) - Tabelle3!$R$11) / Tabelle3!$S$11, 0), IF(E73="w", ROUNDDOWN((SQRT(O73) - Tabelle3!$M$11) / Tabelle3!$N$11, 0), "" ) ) )</f>
        <v/>
      </c>
      <c r="AC73" t="str">
        <f>IF(ISBLANK(P73), "", IF(E73="m", ROUNDDOWN((SQRT(P73) - Tabelle3!$R$12) / Tabelle3!$S$12, 0), IF(E73="w", ROUNDDOWN((SQRT(P73) - Tabelle3!$M$12) / Tabelle3!$N$12, 0), "" ) ) )</f>
        <v/>
      </c>
      <c r="AD73" t="str">
        <f>IF(ISBLANK(Q73), "", IF(E73="m", ROUNDDOWN((SQRT(Q73) - Tabelle3!$R$13) / Tabelle3!$S$13, 0), IF(E73="w", ROUNDDOWN((SQRT(Q73) - Tabelle3!$M$13) / Tabelle3!$N$13, 0), "" ) ) )</f>
        <v/>
      </c>
      <c r="AE73" t="str">
        <f>IF(ISBLANK(R73), "", IF(E73="m", ROUNDDOWN((SQRT(R73) - Tabelle3!$R$14) / Tabelle3!$S$14, 0), IF(E73="w", ROUNDDOWN((SQRT(R73) - Tabelle3!$M$14) / Tabelle3!$N$14, 0), "" ) ) )</f>
        <v/>
      </c>
      <c r="AF7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73" s="30" t="str">
        <f>IF(D73 &lt;&gt; "",
    IF(E73 = "m",
        IF(AF73 &gt;= VLOOKUP(D73, Tabelle3!$A$26:$D$36, 4, TRUE), "Ehrenurkunde",
        IF(AF73 &gt;= VLOOKUP(D73, Tabelle3!$A$26:$D$36, 3, TRUE), "Siegerurkunde", "Teilnehmerurkunde")),
    IF(AF73 &gt;= VLOOKUP(D73, Tabelle3!$A$15:$D$24, 4, TRUE), "Ehrenurkunde",
        IF(AF73 &gt;= VLOOKUP(D73, Tabelle3!$A$15:$D$24, 3, TRUE), "Siegerurkunde", "Teilnehmerurkunde"))
    ),
"")</f>
        <v/>
      </c>
    </row>
    <row r="74" spans="1:33">
      <c r="A74" s="31"/>
      <c r="B74" s="31"/>
      <c r="C74" s="31"/>
      <c r="D74" s="31"/>
      <c r="E74" s="31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t="str">
        <f>IF(ISBLANK(F74),"",IF($B$1="Mit Hand",
    IF(E74="m", ROUNDDOWN(($F$2/(F74+0.24)-Tabelle3!$R$2)/Tabelle3!$S$2, 0),
    IF(E74="w", ROUNDDOWN(($F$2/(F74+0.24)- Tabelle3!$M$2)/Tabelle3!$N$2, 0), "")),
IF($B$1="Elektronisch",
    IF(E74="m", ROUNDDOWN((($F$2/F74)- Tabelle3!$R$2)/Tabelle3!$S$2, 0),
    IF(E74="w", ROUNDDOWN((($F$2/F74)- Tabelle3!$M$2)/Tabelle3!$N$2, 0), "")),
"")))</f>
        <v/>
      </c>
      <c r="T74" t="str">
        <f>IF(ISBLANK(G74), "",
IF($B$1="Mit Hand",
    IF(E74="m", ROUNDDOWN(($G$2/(G74+0.24)-Tabelle3!$R$3)/Tabelle3!$S$3, 0),
    IF(E74="w", ROUNDDOWN(($G$2/(G74+0.24)- Tabelle3!$M$3)/Tabelle3!$N$3, 0), "")),
IF($B$1="Elektronisch",
    IF(E74="m", ROUNDDOWN((($G$2/G74)- Tabelle3!$R$3)/Tabelle3!$S$3, 0),
    IF(E74="w", ROUNDDOWN((($G$2/G74)- Tabelle3!$M$3)/Tabelle3!$N$3, 0), "")),
"")))</f>
        <v/>
      </c>
      <c r="U74" t="str">
        <f>IF(ISBLANK(H74),"",
IF($B$1="Mit Hand",
    IF(E74="m", ROUNDDOWN(($H$2/(H74+0.24)-Tabelle3!$R$4)/Tabelle3!$S$4, 0),
    IF(E74="w", ROUNDDOWN(($H$2/(H74+0.24)- Tabelle3!$M$4)/Tabelle3!$N$4, 0), "")),
IF($B$1="Elektronisch",
    IF(E74="m", ROUNDDOWN((($H$2/H74)- Tabelle3!$R$4)/Tabelle3!$S$4, 0),
    IF(E74="w", ROUNDDOWN((($H$2/H74)- Tabelle3!$M$4)/Tabelle3!$N$4, 0), "")),
"")))</f>
        <v/>
      </c>
      <c r="V74" t="str">
        <f>IF(ISBLANK(I74), "",
IF(E74="m", ROUNDDOWN((($I$2/I74)- Tabelle3!$R$5)/Tabelle3!$S$5, 0),
    IF(E74="w", ROUNDDOWN((($I$2/I74)- Tabelle3!$M$5)/Tabelle3!$N$5, 0), "")))</f>
        <v/>
      </c>
      <c r="W74" t="str">
        <f>IF(ISBLANK(J74),"",
IF(E74="m", ROUNDDOWN((($J$2/J74)- Tabelle3!$R$6)/Tabelle3!$S$6, 0)))</f>
        <v/>
      </c>
      <c r="X74" t="str">
        <f>IF(ISBLANK(K74), "",
IF(E74="m", ROUNDDOWN((($K$2/K74)- Tabelle3!$R$7)/Tabelle3!$S$7, 0),
    IF(E74="w", ROUNDDOWN((($K$2/K74)- Tabelle3!$M$7)/Tabelle3!$N$7, 0), "")))</f>
        <v/>
      </c>
      <c r="Y74" t="str">
        <f>IF(ISBLANK(L74), "",
IF(E74="m", ROUNDDOWN((($L$2/L74)- Tabelle3!$R$8)/Tabelle3!$S$8, 0),
    IF(E74="w", ROUNDDOWN((($L$2/L74)- Tabelle3!$M$8)/Tabelle3!$N$8, 0), "")))</f>
        <v/>
      </c>
      <c r="Z74" t="str">
        <f>IF(ISBLANK(M74),
    "",
    IF(E74="m",
        ROUNDDOWN((SQRT(M74) - Tabelle3!$R$9) / Tabelle3!$S$9, 0),
        IF(E74="w",
            ROUNDDOWN((SQRT(M74) - Tabelle3!$M$9) / Tabelle3!$N$9, 0),
            ""
        )
    )
)</f>
        <v/>
      </c>
      <c r="AA74" t="str">
        <f>IF(ISBLANK(N74), "", IF(E74="m", ROUNDDOWN((SQRT(N74) - Tabelle3!$R$10) / Tabelle3!$S$10, 0), IF(E74="w", ROUNDDOWN((SQRT(N74) - Tabelle3!$M$10) / Tabelle3!$N$10, 0), "" ) ) )</f>
        <v/>
      </c>
      <c r="AB74" t="str">
        <f>IF(ISBLANK(O74),"", IF(E74="m", ROUNDDOWN((SQRT(O74) - Tabelle3!$R$11) / Tabelle3!$S$11, 0), IF(E74="w", ROUNDDOWN((SQRT(O74) - Tabelle3!$M$11) / Tabelle3!$N$11, 0), "" ) ) )</f>
        <v/>
      </c>
      <c r="AC74" t="str">
        <f>IF(ISBLANK(P74), "", IF(E74="m", ROUNDDOWN((SQRT(P74) - Tabelle3!$R$12) / Tabelle3!$S$12, 0), IF(E74="w", ROUNDDOWN((SQRT(P74) - Tabelle3!$M$12) / Tabelle3!$N$12, 0), "" ) ) )</f>
        <v/>
      </c>
      <c r="AD74" t="str">
        <f>IF(ISBLANK(Q74), "", IF(E74="m", ROUNDDOWN((SQRT(Q74) - Tabelle3!$R$13) / Tabelle3!$S$13, 0), IF(E74="w", ROUNDDOWN((SQRT(Q74) - Tabelle3!$M$13) / Tabelle3!$N$13, 0), "" ) ) )</f>
        <v/>
      </c>
      <c r="AE74" t="str">
        <f>IF(ISBLANK(R74), "", IF(E74="m", ROUNDDOWN((SQRT(R74) - Tabelle3!$R$14) / Tabelle3!$S$14, 0), IF(E74="w", ROUNDDOWN((SQRT(R74) - Tabelle3!$M$14) / Tabelle3!$N$14, 0), "" ) ) )</f>
        <v/>
      </c>
      <c r="AF7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74" s="30" t="str">
        <f>IF(D74 &lt;&gt; "",
    IF(E74 = "m",
        IF(AF74 &gt;= VLOOKUP(D74, Tabelle3!$A$26:$D$36, 4, TRUE), "Ehrenurkunde",
        IF(AF74 &gt;= VLOOKUP(D74, Tabelle3!$A$26:$D$36, 3, TRUE), "Siegerurkunde", "Teilnehmerurkunde")),
    IF(AF74 &gt;= VLOOKUP(D74, Tabelle3!$A$15:$D$24, 4, TRUE), "Ehrenurkunde",
        IF(AF74 &gt;= VLOOKUP(D74, Tabelle3!$A$15:$D$24, 3, TRUE), "Siegerurkunde", "Teilnehmerurkunde"))
    ),
"")</f>
        <v/>
      </c>
    </row>
    <row r="75" spans="1:33">
      <c r="A75" s="31"/>
      <c r="B75" s="31"/>
      <c r="C75" s="31"/>
      <c r="D75" s="31"/>
      <c r="E75" s="31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t="str">
        <f>IF(ISBLANK(F75),"",IF($B$1="Mit Hand",
    IF(E75="m", ROUNDDOWN(($F$2/(F75+0.24)-Tabelle3!$R$2)/Tabelle3!$S$2, 0),
    IF(E75="w", ROUNDDOWN(($F$2/(F75+0.24)- Tabelle3!$M$2)/Tabelle3!$N$2, 0), "")),
IF($B$1="Elektronisch",
    IF(E75="m", ROUNDDOWN((($F$2/F75)- Tabelle3!$R$2)/Tabelle3!$S$2, 0),
    IF(E75="w", ROUNDDOWN((($F$2/F75)- Tabelle3!$M$2)/Tabelle3!$N$2, 0), "")),
"")))</f>
        <v/>
      </c>
      <c r="T75" t="str">
        <f>IF(ISBLANK(G75), "",
IF($B$1="Mit Hand",
    IF(E75="m", ROUNDDOWN(($G$2/(G75+0.24)-Tabelle3!$R$3)/Tabelle3!$S$3, 0),
    IF(E75="w", ROUNDDOWN(($G$2/(G75+0.24)- Tabelle3!$M$3)/Tabelle3!$N$3, 0), "")),
IF($B$1="Elektronisch",
    IF(E75="m", ROUNDDOWN((($G$2/G75)- Tabelle3!$R$3)/Tabelle3!$S$3, 0),
    IF(E75="w", ROUNDDOWN((($G$2/G75)- Tabelle3!$M$3)/Tabelle3!$N$3, 0), "")),
"")))</f>
        <v/>
      </c>
      <c r="U75" t="str">
        <f>IF(ISBLANK(H75),"",
IF($B$1="Mit Hand",
    IF(E75="m", ROUNDDOWN(($H$2/(H75+0.24)-Tabelle3!$R$4)/Tabelle3!$S$4, 0),
    IF(E75="w", ROUNDDOWN(($H$2/(H75+0.24)- Tabelle3!$M$4)/Tabelle3!$N$4, 0), "")),
IF($B$1="Elektronisch",
    IF(E75="m", ROUNDDOWN((($H$2/H75)- Tabelle3!$R$4)/Tabelle3!$S$4, 0),
    IF(E75="w", ROUNDDOWN((($H$2/H75)- Tabelle3!$M$4)/Tabelle3!$N$4, 0), "")),
"")))</f>
        <v/>
      </c>
      <c r="V75" t="str">
        <f>IF(ISBLANK(I75), "",
IF(E75="m", ROUNDDOWN((($I$2/I75)- Tabelle3!$R$5)/Tabelle3!$S$5, 0),
    IF(E75="w", ROUNDDOWN((($I$2/I75)- Tabelle3!$M$5)/Tabelle3!$N$5, 0), "")))</f>
        <v/>
      </c>
      <c r="W75" t="str">
        <f>IF(ISBLANK(J75),"",
IF(E75="m", ROUNDDOWN((($J$2/J75)- Tabelle3!$R$6)/Tabelle3!$S$6, 0)))</f>
        <v/>
      </c>
      <c r="X75" t="str">
        <f>IF(ISBLANK(K75), "",
IF(E75="m", ROUNDDOWN((($K$2/K75)- Tabelle3!$R$7)/Tabelle3!$S$7, 0),
    IF(E75="w", ROUNDDOWN((($K$2/K75)- Tabelle3!$M$7)/Tabelle3!$N$7, 0), "")))</f>
        <v/>
      </c>
      <c r="Y75" t="str">
        <f>IF(ISBLANK(L75), "",
IF(E75="m", ROUNDDOWN((($L$2/L75)- Tabelle3!$R$8)/Tabelle3!$S$8, 0),
    IF(E75="w", ROUNDDOWN((($L$2/L75)- Tabelle3!$M$8)/Tabelle3!$N$8, 0), "")))</f>
        <v/>
      </c>
      <c r="Z75" t="str">
        <f>IF(ISBLANK(M75),
    "",
    IF(E75="m",
        ROUNDDOWN((SQRT(M75) - Tabelle3!$R$9) / Tabelle3!$S$9, 0),
        IF(E75="w",
            ROUNDDOWN((SQRT(M75) - Tabelle3!$M$9) / Tabelle3!$N$9, 0),
            ""
        )
    )
)</f>
        <v/>
      </c>
      <c r="AA75" t="str">
        <f>IF(ISBLANK(N75), "", IF(E75="m", ROUNDDOWN((SQRT(N75) - Tabelle3!$R$10) / Tabelle3!$S$10, 0), IF(E75="w", ROUNDDOWN((SQRT(N75) - Tabelle3!$M$10) / Tabelle3!$N$10, 0), "" ) ) )</f>
        <v/>
      </c>
      <c r="AB75" t="str">
        <f>IF(ISBLANK(O75),"", IF(E75="m", ROUNDDOWN((SQRT(O75) - Tabelle3!$R$11) / Tabelle3!$S$11, 0), IF(E75="w", ROUNDDOWN((SQRT(O75) - Tabelle3!$M$11) / Tabelle3!$N$11, 0), "" ) ) )</f>
        <v/>
      </c>
      <c r="AC75" t="str">
        <f>IF(ISBLANK(P75), "", IF(E75="m", ROUNDDOWN((SQRT(P75) - Tabelle3!$R$12) / Tabelle3!$S$12, 0), IF(E75="w", ROUNDDOWN((SQRT(P75) - Tabelle3!$M$12) / Tabelle3!$N$12, 0), "" ) ) )</f>
        <v/>
      </c>
      <c r="AD75" t="str">
        <f>IF(ISBLANK(Q75), "", IF(E75="m", ROUNDDOWN((SQRT(Q75) - Tabelle3!$R$13) / Tabelle3!$S$13, 0), IF(E75="w", ROUNDDOWN((SQRT(Q75) - Tabelle3!$M$13) / Tabelle3!$N$13, 0), "" ) ) )</f>
        <v/>
      </c>
      <c r="AE75" t="str">
        <f>IF(ISBLANK(R75), "", IF(E75="m", ROUNDDOWN((SQRT(R75) - Tabelle3!$R$14) / Tabelle3!$S$14, 0), IF(E75="w", ROUNDDOWN((SQRT(R75) - Tabelle3!$M$14) / Tabelle3!$N$14, 0), "" ) ) )</f>
        <v/>
      </c>
      <c r="AF7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75" s="30" t="str">
        <f>IF(D75 &lt;&gt; "",
    IF(E75 = "m",
        IF(AF75 &gt;= VLOOKUP(D75, Tabelle3!$A$26:$D$36, 4, TRUE), "Ehrenurkunde",
        IF(AF75 &gt;= VLOOKUP(D75, Tabelle3!$A$26:$D$36, 3, TRUE), "Siegerurkunde", "Teilnehmerurkunde")),
    IF(AF75 &gt;= VLOOKUP(D75, Tabelle3!$A$15:$D$24, 4, TRUE), "Ehrenurkunde",
        IF(AF75 &gt;= VLOOKUP(D75, Tabelle3!$A$15:$D$24, 3, TRUE), "Siegerurkunde", "Teilnehmerurkunde"))
    ),
"")</f>
        <v/>
      </c>
    </row>
    <row r="76" spans="1:33">
      <c r="A76" s="31"/>
      <c r="B76" s="31"/>
      <c r="C76" s="31"/>
      <c r="D76" s="31"/>
      <c r="E76" s="31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t="str">
        <f>IF(ISBLANK(F76),"",IF($B$1="Mit Hand",
    IF(E76="m", ROUNDDOWN(($F$2/(F76+0.24)-Tabelle3!$R$2)/Tabelle3!$S$2, 0),
    IF(E76="w", ROUNDDOWN(($F$2/(F76+0.24)- Tabelle3!$M$2)/Tabelle3!$N$2, 0), "")),
IF($B$1="Elektronisch",
    IF(E76="m", ROUNDDOWN((($F$2/F76)- Tabelle3!$R$2)/Tabelle3!$S$2, 0),
    IF(E76="w", ROUNDDOWN((($F$2/F76)- Tabelle3!$M$2)/Tabelle3!$N$2, 0), "")),
"")))</f>
        <v/>
      </c>
      <c r="T76" t="str">
        <f>IF(ISBLANK(G76), "",
IF($B$1="Mit Hand",
    IF(E76="m", ROUNDDOWN(($G$2/(G76+0.24)-Tabelle3!$R$3)/Tabelle3!$S$3, 0),
    IF(E76="w", ROUNDDOWN(($G$2/(G76+0.24)- Tabelle3!$M$3)/Tabelle3!$N$3, 0), "")),
IF($B$1="Elektronisch",
    IF(E76="m", ROUNDDOWN((($G$2/G76)- Tabelle3!$R$3)/Tabelle3!$S$3, 0),
    IF(E76="w", ROUNDDOWN((($G$2/G76)- Tabelle3!$M$3)/Tabelle3!$N$3, 0), "")),
"")))</f>
        <v/>
      </c>
      <c r="U76" t="str">
        <f>IF(ISBLANK(H76),"",
IF($B$1="Mit Hand",
    IF(E76="m", ROUNDDOWN(($H$2/(H76+0.24)-Tabelle3!$R$4)/Tabelle3!$S$4, 0),
    IF(E76="w", ROUNDDOWN(($H$2/(H76+0.24)- Tabelle3!$M$4)/Tabelle3!$N$4, 0), "")),
IF($B$1="Elektronisch",
    IF(E76="m", ROUNDDOWN((($H$2/H76)- Tabelle3!$R$4)/Tabelle3!$S$4, 0),
    IF(E76="w", ROUNDDOWN((($H$2/H76)- Tabelle3!$M$4)/Tabelle3!$N$4, 0), "")),
"")))</f>
        <v/>
      </c>
      <c r="V76" t="str">
        <f>IF(ISBLANK(I76), "",
IF(E76="m", ROUNDDOWN((($I$2/I76)- Tabelle3!$R$5)/Tabelle3!$S$5, 0),
    IF(E76="w", ROUNDDOWN((($I$2/I76)- Tabelle3!$M$5)/Tabelle3!$N$5, 0), "")))</f>
        <v/>
      </c>
      <c r="W76" t="str">
        <f>IF(ISBLANK(J76),"",
IF(E76="m", ROUNDDOWN((($J$2/J76)- Tabelle3!$R$6)/Tabelle3!$S$6, 0)))</f>
        <v/>
      </c>
      <c r="X76" t="str">
        <f>IF(ISBLANK(K76), "",
IF(E76="m", ROUNDDOWN((($K$2/K76)- Tabelle3!$R$7)/Tabelle3!$S$7, 0),
    IF(E76="w", ROUNDDOWN((($K$2/K76)- Tabelle3!$M$7)/Tabelle3!$N$7, 0), "")))</f>
        <v/>
      </c>
      <c r="Y76" t="str">
        <f>IF(ISBLANK(L76), "",
IF(E76="m", ROUNDDOWN((($L$2/L76)- Tabelle3!$R$8)/Tabelle3!$S$8, 0),
    IF(E76="w", ROUNDDOWN((($L$2/L76)- Tabelle3!$M$8)/Tabelle3!$N$8, 0), "")))</f>
        <v/>
      </c>
      <c r="Z76" t="str">
        <f>IF(ISBLANK(M76),
    "",
    IF(E76="m",
        ROUNDDOWN((SQRT(M76) - Tabelle3!$R$9) / Tabelle3!$S$9, 0),
        IF(E76="w",
            ROUNDDOWN((SQRT(M76) - Tabelle3!$M$9) / Tabelle3!$N$9, 0),
            ""
        )
    )
)</f>
        <v/>
      </c>
      <c r="AA76" t="str">
        <f>IF(ISBLANK(N76), "", IF(E76="m", ROUNDDOWN((SQRT(N76) - Tabelle3!$R$10) / Tabelle3!$S$10, 0), IF(E76="w", ROUNDDOWN((SQRT(N76) - Tabelle3!$M$10) / Tabelle3!$N$10, 0), "" ) ) )</f>
        <v/>
      </c>
      <c r="AB76" t="str">
        <f>IF(ISBLANK(O76),"", IF(E76="m", ROUNDDOWN((SQRT(O76) - Tabelle3!$R$11) / Tabelle3!$S$11, 0), IF(E76="w", ROUNDDOWN((SQRT(O76) - Tabelle3!$M$11) / Tabelle3!$N$11, 0), "" ) ) )</f>
        <v/>
      </c>
      <c r="AC76" t="str">
        <f>IF(ISBLANK(P76), "", IF(E76="m", ROUNDDOWN((SQRT(P76) - Tabelle3!$R$12) / Tabelle3!$S$12, 0), IF(E76="w", ROUNDDOWN((SQRT(P76) - Tabelle3!$M$12) / Tabelle3!$N$12, 0), "" ) ) )</f>
        <v/>
      </c>
      <c r="AD76" t="str">
        <f>IF(ISBLANK(Q76), "", IF(E76="m", ROUNDDOWN((SQRT(Q76) - Tabelle3!$R$13) / Tabelle3!$S$13, 0), IF(E76="w", ROUNDDOWN((SQRT(Q76) - Tabelle3!$M$13) / Tabelle3!$N$13, 0), "" ) ) )</f>
        <v/>
      </c>
      <c r="AE76" t="str">
        <f>IF(ISBLANK(R76), "", IF(E76="m", ROUNDDOWN((SQRT(R76) - Tabelle3!$R$14) / Tabelle3!$S$14, 0), IF(E76="w", ROUNDDOWN((SQRT(R76) - Tabelle3!$M$14) / Tabelle3!$N$14, 0), "" ) ) )</f>
        <v/>
      </c>
      <c r="AF7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76" s="30" t="str">
        <f>IF(D76 &lt;&gt; "",
    IF(E76 = "m",
        IF(AF76 &gt;= VLOOKUP(D76, Tabelle3!$A$26:$D$36, 4, TRUE), "Ehrenurkunde",
        IF(AF76 &gt;= VLOOKUP(D76, Tabelle3!$A$26:$D$36, 3, TRUE), "Siegerurkunde", "Teilnehmerurkunde")),
    IF(AF76 &gt;= VLOOKUP(D76, Tabelle3!$A$15:$D$24, 4, TRUE), "Ehrenurkunde",
        IF(AF76 &gt;= VLOOKUP(D76, Tabelle3!$A$15:$D$24, 3, TRUE), "Siegerurkunde", "Teilnehmerurkunde"))
    ),
"")</f>
        <v/>
      </c>
    </row>
    <row r="77" spans="1:33">
      <c r="A77" s="31"/>
      <c r="B77" s="31"/>
      <c r="C77" s="31"/>
      <c r="D77" s="31"/>
      <c r="E77" s="31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t="str">
        <f>IF(ISBLANK(F77),"",IF($B$1="Mit Hand",
    IF(E77="m", ROUNDDOWN(($F$2/(F77+0.24)-Tabelle3!$R$2)/Tabelle3!$S$2, 0),
    IF(E77="w", ROUNDDOWN(($F$2/(F77+0.24)- Tabelle3!$M$2)/Tabelle3!$N$2, 0), "")),
IF($B$1="Elektronisch",
    IF(E77="m", ROUNDDOWN((($F$2/F77)- Tabelle3!$R$2)/Tabelle3!$S$2, 0),
    IF(E77="w", ROUNDDOWN((($F$2/F77)- Tabelle3!$M$2)/Tabelle3!$N$2, 0), "")),
"")))</f>
        <v/>
      </c>
      <c r="T77" t="str">
        <f>IF(ISBLANK(G77), "",
IF($B$1="Mit Hand",
    IF(E77="m", ROUNDDOWN(($G$2/(G77+0.24)-Tabelle3!$R$3)/Tabelle3!$S$3, 0),
    IF(E77="w", ROUNDDOWN(($G$2/(G77+0.24)- Tabelle3!$M$3)/Tabelle3!$N$3, 0), "")),
IF($B$1="Elektronisch",
    IF(E77="m", ROUNDDOWN((($G$2/G77)- Tabelle3!$R$3)/Tabelle3!$S$3, 0),
    IF(E77="w", ROUNDDOWN((($G$2/G77)- Tabelle3!$M$3)/Tabelle3!$N$3, 0), "")),
"")))</f>
        <v/>
      </c>
      <c r="U77" t="str">
        <f>IF(ISBLANK(H77),"",
IF($B$1="Mit Hand",
    IF(E77="m", ROUNDDOWN(($H$2/(H77+0.24)-Tabelle3!$R$4)/Tabelle3!$S$4, 0),
    IF(E77="w", ROUNDDOWN(($H$2/(H77+0.24)- Tabelle3!$M$4)/Tabelle3!$N$4, 0), "")),
IF($B$1="Elektronisch",
    IF(E77="m", ROUNDDOWN((($H$2/H77)- Tabelle3!$R$4)/Tabelle3!$S$4, 0),
    IF(E77="w", ROUNDDOWN((($H$2/H77)- Tabelle3!$M$4)/Tabelle3!$N$4, 0), "")),
"")))</f>
        <v/>
      </c>
      <c r="V77" t="str">
        <f>IF(ISBLANK(I77), "",
IF(E77="m", ROUNDDOWN((($I$2/I77)- Tabelle3!$R$5)/Tabelle3!$S$5, 0),
    IF(E77="w", ROUNDDOWN((($I$2/I77)- Tabelle3!$M$5)/Tabelle3!$N$5, 0), "")))</f>
        <v/>
      </c>
      <c r="W77" t="str">
        <f>IF(ISBLANK(J77),"",
IF(E77="m", ROUNDDOWN((($J$2/J77)- Tabelle3!$R$6)/Tabelle3!$S$6, 0)))</f>
        <v/>
      </c>
      <c r="X77" t="str">
        <f>IF(ISBLANK(K77), "",
IF(E77="m", ROUNDDOWN((($K$2/K77)- Tabelle3!$R$7)/Tabelle3!$S$7, 0),
    IF(E77="w", ROUNDDOWN((($K$2/K77)- Tabelle3!$M$7)/Tabelle3!$N$7, 0), "")))</f>
        <v/>
      </c>
      <c r="Y77" t="str">
        <f>IF(ISBLANK(L77), "",
IF(E77="m", ROUNDDOWN((($L$2/L77)- Tabelle3!$R$8)/Tabelle3!$S$8, 0),
    IF(E77="w", ROUNDDOWN((($L$2/L77)- Tabelle3!$M$8)/Tabelle3!$N$8, 0), "")))</f>
        <v/>
      </c>
      <c r="Z77" t="str">
        <f>IF(ISBLANK(M77),
    "",
    IF(E77="m",
        ROUNDDOWN((SQRT(M77) - Tabelle3!$R$9) / Tabelle3!$S$9, 0),
        IF(E77="w",
            ROUNDDOWN((SQRT(M77) - Tabelle3!$M$9) / Tabelle3!$N$9, 0),
            ""
        )
    )
)</f>
        <v/>
      </c>
      <c r="AA77" t="str">
        <f>IF(ISBLANK(N77), "", IF(E77="m", ROUNDDOWN((SQRT(N77) - Tabelle3!$R$10) / Tabelle3!$S$10, 0), IF(E77="w", ROUNDDOWN((SQRT(N77) - Tabelle3!$M$10) / Tabelle3!$N$10, 0), "" ) ) )</f>
        <v/>
      </c>
      <c r="AB77" t="str">
        <f>IF(ISBLANK(O77),"", IF(E77="m", ROUNDDOWN((SQRT(O77) - Tabelle3!$R$11) / Tabelle3!$S$11, 0), IF(E77="w", ROUNDDOWN((SQRT(O77) - Tabelle3!$M$11) / Tabelle3!$N$11, 0), "" ) ) )</f>
        <v/>
      </c>
      <c r="AC77" t="str">
        <f>IF(ISBLANK(P77), "", IF(E77="m", ROUNDDOWN((SQRT(P77) - Tabelle3!$R$12) / Tabelle3!$S$12, 0), IF(E77="w", ROUNDDOWN((SQRT(P77) - Tabelle3!$M$12) / Tabelle3!$N$12, 0), "" ) ) )</f>
        <v/>
      </c>
      <c r="AD77" t="str">
        <f>IF(ISBLANK(Q77), "", IF(E77="m", ROUNDDOWN((SQRT(Q77) - Tabelle3!$R$13) / Tabelle3!$S$13, 0), IF(E77="w", ROUNDDOWN((SQRT(Q77) - Tabelle3!$M$13) / Tabelle3!$N$13, 0), "" ) ) )</f>
        <v/>
      </c>
      <c r="AE77" t="str">
        <f>IF(ISBLANK(R77), "", IF(E77="m", ROUNDDOWN((SQRT(R77) - Tabelle3!$R$14) / Tabelle3!$S$14, 0), IF(E77="w", ROUNDDOWN((SQRT(R77) - Tabelle3!$M$14) / Tabelle3!$N$14, 0), "" ) ) )</f>
        <v/>
      </c>
      <c r="AF7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77" s="30" t="str">
        <f>IF(D77 &lt;&gt; "",
    IF(E77 = "m",
        IF(AF77 &gt;= VLOOKUP(D77, Tabelle3!$A$26:$D$36, 4, TRUE), "Ehrenurkunde",
        IF(AF77 &gt;= VLOOKUP(D77, Tabelle3!$A$26:$D$36, 3, TRUE), "Siegerurkunde", "Teilnehmerurkunde")),
    IF(AF77 &gt;= VLOOKUP(D77, Tabelle3!$A$15:$D$24, 4, TRUE), "Ehrenurkunde",
        IF(AF77 &gt;= VLOOKUP(D77, Tabelle3!$A$15:$D$24, 3, TRUE), "Siegerurkunde", "Teilnehmerurkunde"))
    ),
"")</f>
        <v/>
      </c>
    </row>
    <row r="78" spans="1:33">
      <c r="A78" s="31"/>
      <c r="B78" s="31"/>
      <c r="C78" s="31"/>
      <c r="D78" s="31"/>
      <c r="E78" s="31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t="str">
        <f>IF(ISBLANK(F78),"",IF($B$1="Mit Hand",
    IF(E78="m", ROUNDDOWN(($F$2/(F78+0.24)-Tabelle3!$R$2)/Tabelle3!$S$2, 0),
    IF(E78="w", ROUNDDOWN(($F$2/(F78+0.24)- Tabelle3!$M$2)/Tabelle3!$N$2, 0), "")),
IF($B$1="Elektronisch",
    IF(E78="m", ROUNDDOWN((($F$2/F78)- Tabelle3!$R$2)/Tabelle3!$S$2, 0),
    IF(E78="w", ROUNDDOWN((($F$2/F78)- Tabelle3!$M$2)/Tabelle3!$N$2, 0), "")),
"")))</f>
        <v/>
      </c>
      <c r="T78" t="str">
        <f>IF(ISBLANK(G78), "",
IF($B$1="Mit Hand",
    IF(E78="m", ROUNDDOWN(($G$2/(G78+0.24)-Tabelle3!$R$3)/Tabelle3!$S$3, 0),
    IF(E78="w", ROUNDDOWN(($G$2/(G78+0.24)- Tabelle3!$M$3)/Tabelle3!$N$3, 0), "")),
IF($B$1="Elektronisch",
    IF(E78="m", ROUNDDOWN((($G$2/G78)- Tabelle3!$R$3)/Tabelle3!$S$3, 0),
    IF(E78="w", ROUNDDOWN((($G$2/G78)- Tabelle3!$M$3)/Tabelle3!$N$3, 0), "")),
"")))</f>
        <v/>
      </c>
      <c r="U78" t="str">
        <f>IF(ISBLANK(H78),"",
IF($B$1="Mit Hand",
    IF(E78="m", ROUNDDOWN(($H$2/(H78+0.24)-Tabelle3!$R$4)/Tabelle3!$S$4, 0),
    IF(E78="w", ROUNDDOWN(($H$2/(H78+0.24)- Tabelle3!$M$4)/Tabelle3!$N$4, 0), "")),
IF($B$1="Elektronisch",
    IF(E78="m", ROUNDDOWN((($H$2/H78)- Tabelle3!$R$4)/Tabelle3!$S$4, 0),
    IF(E78="w", ROUNDDOWN((($H$2/H78)- Tabelle3!$M$4)/Tabelle3!$N$4, 0), "")),
"")))</f>
        <v/>
      </c>
      <c r="V78" t="str">
        <f>IF(ISBLANK(I78), "",
IF(E78="m", ROUNDDOWN((($I$2/I78)- Tabelle3!$R$5)/Tabelle3!$S$5, 0),
    IF(E78="w", ROUNDDOWN((($I$2/I78)- Tabelle3!$M$5)/Tabelle3!$N$5, 0), "")))</f>
        <v/>
      </c>
      <c r="W78" t="str">
        <f>IF(ISBLANK(J78),"",
IF(E78="m", ROUNDDOWN((($J$2/J78)- Tabelle3!$R$6)/Tabelle3!$S$6, 0)))</f>
        <v/>
      </c>
      <c r="X78" t="str">
        <f>IF(ISBLANK(K78), "",
IF(E78="m", ROUNDDOWN((($K$2/K78)- Tabelle3!$R$7)/Tabelle3!$S$7, 0),
    IF(E78="w", ROUNDDOWN((($K$2/K78)- Tabelle3!$M$7)/Tabelle3!$N$7, 0), "")))</f>
        <v/>
      </c>
      <c r="Y78" t="str">
        <f>IF(ISBLANK(L78), "",
IF(E78="m", ROUNDDOWN((($L$2/L78)- Tabelle3!$R$8)/Tabelle3!$S$8, 0),
    IF(E78="w", ROUNDDOWN((($L$2/L78)- Tabelle3!$M$8)/Tabelle3!$N$8, 0), "")))</f>
        <v/>
      </c>
      <c r="Z78" t="str">
        <f>IF(ISBLANK(M78),
    "",
    IF(E78="m",
        ROUNDDOWN((SQRT(M78) - Tabelle3!$R$9) / Tabelle3!$S$9, 0),
        IF(E78="w",
            ROUNDDOWN((SQRT(M78) - Tabelle3!$M$9) / Tabelle3!$N$9, 0),
            ""
        )
    )
)</f>
        <v/>
      </c>
      <c r="AA78" t="str">
        <f>IF(ISBLANK(N78), "", IF(E78="m", ROUNDDOWN((SQRT(N78) - Tabelle3!$R$10) / Tabelle3!$S$10, 0), IF(E78="w", ROUNDDOWN((SQRT(N78) - Tabelle3!$M$10) / Tabelle3!$N$10, 0), "" ) ) )</f>
        <v/>
      </c>
      <c r="AB78" t="str">
        <f>IF(ISBLANK(O78),"", IF(E78="m", ROUNDDOWN((SQRT(O78) - Tabelle3!$R$11) / Tabelle3!$S$11, 0), IF(E78="w", ROUNDDOWN((SQRT(O78) - Tabelle3!$M$11) / Tabelle3!$N$11, 0), "" ) ) )</f>
        <v/>
      </c>
      <c r="AC78" t="str">
        <f>IF(ISBLANK(P78), "", IF(E78="m", ROUNDDOWN((SQRT(P78) - Tabelle3!$R$12) / Tabelle3!$S$12, 0), IF(E78="w", ROUNDDOWN((SQRT(P78) - Tabelle3!$M$12) / Tabelle3!$N$12, 0), "" ) ) )</f>
        <v/>
      </c>
      <c r="AD78" t="str">
        <f>IF(ISBLANK(Q78), "", IF(E78="m", ROUNDDOWN((SQRT(Q78) - Tabelle3!$R$13) / Tabelle3!$S$13, 0), IF(E78="w", ROUNDDOWN((SQRT(Q78) - Tabelle3!$M$13) / Tabelle3!$N$13, 0), "" ) ) )</f>
        <v/>
      </c>
      <c r="AE78" t="str">
        <f>IF(ISBLANK(R78), "", IF(E78="m", ROUNDDOWN((SQRT(R78) - Tabelle3!$R$14) / Tabelle3!$S$14, 0), IF(E78="w", ROUNDDOWN((SQRT(R78) - Tabelle3!$M$14) / Tabelle3!$N$14, 0), "" ) ) )</f>
        <v/>
      </c>
      <c r="AF7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78" s="30" t="str">
        <f>IF(D78 &lt;&gt; "",
    IF(E78 = "m",
        IF(AF78 &gt;= VLOOKUP(D78, Tabelle3!$A$26:$D$36, 4, TRUE), "Ehrenurkunde",
        IF(AF78 &gt;= VLOOKUP(D78, Tabelle3!$A$26:$D$36, 3, TRUE), "Siegerurkunde", "Teilnehmerurkunde")),
    IF(AF78 &gt;= VLOOKUP(D78, Tabelle3!$A$15:$D$24, 4, TRUE), "Ehrenurkunde",
        IF(AF78 &gt;= VLOOKUP(D78, Tabelle3!$A$15:$D$24, 3, TRUE), "Siegerurkunde", "Teilnehmerurkunde"))
    ),
"")</f>
        <v/>
      </c>
    </row>
    <row r="79" spans="1:33">
      <c r="A79" s="31"/>
      <c r="B79" s="31"/>
      <c r="C79" s="31"/>
      <c r="D79" s="31"/>
      <c r="E79" s="31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t="str">
        <f>IF(ISBLANK(F79),"",IF($B$1="Mit Hand",
    IF(E79="m", ROUNDDOWN(($F$2/(F79+0.24)-Tabelle3!$R$2)/Tabelle3!$S$2, 0),
    IF(E79="w", ROUNDDOWN(($F$2/(F79+0.24)- Tabelle3!$M$2)/Tabelle3!$N$2, 0), "")),
IF($B$1="Elektronisch",
    IF(E79="m", ROUNDDOWN((($F$2/F79)- Tabelle3!$R$2)/Tabelle3!$S$2, 0),
    IF(E79="w", ROUNDDOWN((($F$2/F79)- Tabelle3!$M$2)/Tabelle3!$N$2, 0), "")),
"")))</f>
        <v/>
      </c>
      <c r="T79" t="str">
        <f>IF(ISBLANK(G79), "",
IF($B$1="Mit Hand",
    IF(E79="m", ROUNDDOWN(($G$2/(G79+0.24)-Tabelle3!$R$3)/Tabelle3!$S$3, 0),
    IF(E79="w", ROUNDDOWN(($G$2/(G79+0.24)- Tabelle3!$M$3)/Tabelle3!$N$3, 0), "")),
IF($B$1="Elektronisch",
    IF(E79="m", ROUNDDOWN((($G$2/G79)- Tabelle3!$R$3)/Tabelle3!$S$3, 0),
    IF(E79="w", ROUNDDOWN((($G$2/G79)- Tabelle3!$M$3)/Tabelle3!$N$3, 0), "")),
"")))</f>
        <v/>
      </c>
      <c r="U79" t="str">
        <f>IF(ISBLANK(H79),"",
IF($B$1="Mit Hand",
    IF(E79="m", ROUNDDOWN(($H$2/(H79+0.24)-Tabelle3!$R$4)/Tabelle3!$S$4, 0),
    IF(E79="w", ROUNDDOWN(($H$2/(H79+0.24)- Tabelle3!$M$4)/Tabelle3!$N$4, 0), "")),
IF($B$1="Elektronisch",
    IF(E79="m", ROUNDDOWN((($H$2/H79)- Tabelle3!$R$4)/Tabelle3!$S$4, 0),
    IF(E79="w", ROUNDDOWN((($H$2/H79)- Tabelle3!$M$4)/Tabelle3!$N$4, 0), "")),
"")))</f>
        <v/>
      </c>
      <c r="V79" t="str">
        <f>IF(ISBLANK(I79), "",
IF(E79="m", ROUNDDOWN((($I$2/I79)- Tabelle3!$R$5)/Tabelle3!$S$5, 0),
    IF(E79="w", ROUNDDOWN((($I$2/I79)- Tabelle3!$M$5)/Tabelle3!$N$5, 0), "")))</f>
        <v/>
      </c>
      <c r="W79" t="str">
        <f>IF(ISBLANK(J79),"",
IF(E79="m", ROUNDDOWN((($J$2/J79)- Tabelle3!$R$6)/Tabelle3!$S$6, 0)))</f>
        <v/>
      </c>
      <c r="X79" t="str">
        <f>IF(ISBLANK(K79), "",
IF(E79="m", ROUNDDOWN((($K$2/K79)- Tabelle3!$R$7)/Tabelle3!$S$7, 0),
    IF(E79="w", ROUNDDOWN((($K$2/K79)- Tabelle3!$M$7)/Tabelle3!$N$7, 0), "")))</f>
        <v/>
      </c>
      <c r="Y79" t="str">
        <f>IF(ISBLANK(L79), "",
IF(E79="m", ROUNDDOWN((($L$2/L79)- Tabelle3!$R$8)/Tabelle3!$S$8, 0),
    IF(E79="w", ROUNDDOWN((($L$2/L79)- Tabelle3!$M$8)/Tabelle3!$N$8, 0), "")))</f>
        <v/>
      </c>
      <c r="Z79" t="str">
        <f>IF(ISBLANK(M79),
    "",
    IF(E79="m",
        ROUNDDOWN((SQRT(M79) - Tabelle3!$R$9) / Tabelle3!$S$9, 0),
        IF(E79="w",
            ROUNDDOWN((SQRT(M79) - Tabelle3!$M$9) / Tabelle3!$N$9, 0),
            ""
        )
    )
)</f>
        <v/>
      </c>
      <c r="AA79" t="str">
        <f>IF(ISBLANK(N79), "", IF(E79="m", ROUNDDOWN((SQRT(N79) - Tabelle3!$R$10) / Tabelle3!$S$10, 0), IF(E79="w", ROUNDDOWN((SQRT(N79) - Tabelle3!$M$10) / Tabelle3!$N$10, 0), "" ) ) )</f>
        <v/>
      </c>
      <c r="AB79" t="str">
        <f>IF(ISBLANK(O79),"", IF(E79="m", ROUNDDOWN((SQRT(O79) - Tabelle3!$R$11) / Tabelle3!$S$11, 0), IF(E79="w", ROUNDDOWN((SQRT(O79) - Tabelle3!$M$11) / Tabelle3!$N$11, 0), "" ) ) )</f>
        <v/>
      </c>
      <c r="AC79" t="str">
        <f>IF(ISBLANK(P79), "", IF(E79="m", ROUNDDOWN((SQRT(P79) - Tabelle3!$R$12) / Tabelle3!$S$12, 0), IF(E79="w", ROUNDDOWN((SQRT(P79) - Tabelle3!$M$12) / Tabelle3!$N$12, 0), "" ) ) )</f>
        <v/>
      </c>
      <c r="AD79" t="str">
        <f>IF(ISBLANK(Q79), "", IF(E79="m", ROUNDDOWN((SQRT(Q79) - Tabelle3!$R$13) / Tabelle3!$S$13, 0), IF(E79="w", ROUNDDOWN((SQRT(Q79) - Tabelle3!$M$13) / Tabelle3!$N$13, 0), "" ) ) )</f>
        <v/>
      </c>
      <c r="AE79" t="str">
        <f>IF(ISBLANK(R79), "", IF(E79="m", ROUNDDOWN((SQRT(R79) - Tabelle3!$R$14) / Tabelle3!$S$14, 0), IF(E79="w", ROUNDDOWN((SQRT(R79) - Tabelle3!$M$14) / Tabelle3!$N$14, 0), "" ) ) )</f>
        <v/>
      </c>
      <c r="AF7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79" s="30" t="str">
        <f>IF(D79 &lt;&gt; "",
    IF(E79 = "m",
        IF(AF79 &gt;= VLOOKUP(D79, Tabelle3!$A$26:$D$36, 4, TRUE), "Ehrenurkunde",
        IF(AF79 &gt;= VLOOKUP(D79, Tabelle3!$A$26:$D$36, 3, TRUE), "Siegerurkunde", "Teilnehmerurkunde")),
    IF(AF79 &gt;= VLOOKUP(D79, Tabelle3!$A$15:$D$24, 4, TRUE), "Ehrenurkunde",
        IF(AF79 &gt;= VLOOKUP(D79, Tabelle3!$A$15:$D$24, 3, TRUE), "Siegerurkunde", "Teilnehmerurkunde"))
    ),
"")</f>
        <v/>
      </c>
    </row>
    <row r="80" spans="1:33">
      <c r="A80" s="31"/>
      <c r="B80" s="31"/>
      <c r="C80" s="31"/>
      <c r="D80" s="31"/>
      <c r="E80" s="31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t="str">
        <f>IF(ISBLANK(F80),"",IF($B$1="Mit Hand",
    IF(E80="m", ROUNDDOWN(($F$2/(F80+0.24)-Tabelle3!$R$2)/Tabelle3!$S$2, 0),
    IF(E80="w", ROUNDDOWN(($F$2/(F80+0.24)- Tabelle3!$M$2)/Tabelle3!$N$2, 0), "")),
IF($B$1="Elektronisch",
    IF(E80="m", ROUNDDOWN((($F$2/F80)- Tabelle3!$R$2)/Tabelle3!$S$2, 0),
    IF(E80="w", ROUNDDOWN((($F$2/F80)- Tabelle3!$M$2)/Tabelle3!$N$2, 0), "")),
"")))</f>
        <v/>
      </c>
      <c r="T80" t="str">
        <f>IF(ISBLANK(G80), "",
IF($B$1="Mit Hand",
    IF(E80="m", ROUNDDOWN(($G$2/(G80+0.24)-Tabelle3!$R$3)/Tabelle3!$S$3, 0),
    IF(E80="w", ROUNDDOWN(($G$2/(G80+0.24)- Tabelle3!$M$3)/Tabelle3!$N$3, 0), "")),
IF($B$1="Elektronisch",
    IF(E80="m", ROUNDDOWN((($G$2/G80)- Tabelle3!$R$3)/Tabelle3!$S$3, 0),
    IF(E80="w", ROUNDDOWN((($G$2/G80)- Tabelle3!$M$3)/Tabelle3!$N$3, 0), "")),
"")))</f>
        <v/>
      </c>
      <c r="U80" t="str">
        <f>IF(ISBLANK(H80),"",
IF($B$1="Mit Hand",
    IF(E80="m", ROUNDDOWN(($H$2/(H80+0.24)-Tabelle3!$R$4)/Tabelle3!$S$4, 0),
    IF(E80="w", ROUNDDOWN(($H$2/(H80+0.24)- Tabelle3!$M$4)/Tabelle3!$N$4, 0), "")),
IF($B$1="Elektronisch",
    IF(E80="m", ROUNDDOWN((($H$2/H80)- Tabelle3!$R$4)/Tabelle3!$S$4, 0),
    IF(E80="w", ROUNDDOWN((($H$2/H80)- Tabelle3!$M$4)/Tabelle3!$N$4, 0), "")),
"")))</f>
        <v/>
      </c>
      <c r="V80" t="str">
        <f>IF(ISBLANK(I80), "",
IF(E80="m", ROUNDDOWN((($I$2/I80)- Tabelle3!$R$5)/Tabelle3!$S$5, 0),
    IF(E80="w", ROUNDDOWN((($I$2/I80)- Tabelle3!$M$5)/Tabelle3!$N$5, 0), "")))</f>
        <v/>
      </c>
      <c r="W80" t="str">
        <f>IF(ISBLANK(J80),"",
IF(E80="m", ROUNDDOWN((($J$2/J80)- Tabelle3!$R$6)/Tabelle3!$S$6, 0)))</f>
        <v/>
      </c>
      <c r="X80" t="str">
        <f>IF(ISBLANK(K80), "",
IF(E80="m", ROUNDDOWN((($K$2/K80)- Tabelle3!$R$7)/Tabelle3!$S$7, 0),
    IF(E80="w", ROUNDDOWN((($K$2/K80)- Tabelle3!$M$7)/Tabelle3!$N$7, 0), "")))</f>
        <v/>
      </c>
      <c r="Y80" t="str">
        <f>IF(ISBLANK(L80), "",
IF(E80="m", ROUNDDOWN((($L$2/L80)- Tabelle3!$R$8)/Tabelle3!$S$8, 0),
    IF(E80="w", ROUNDDOWN((($L$2/L80)- Tabelle3!$M$8)/Tabelle3!$N$8, 0), "")))</f>
        <v/>
      </c>
      <c r="Z80" t="str">
        <f>IF(ISBLANK(M80),
    "",
    IF(E80="m",
        ROUNDDOWN((SQRT(M80) - Tabelle3!$R$9) / Tabelle3!$S$9, 0),
        IF(E80="w",
            ROUNDDOWN((SQRT(M80) - Tabelle3!$M$9) / Tabelle3!$N$9, 0),
            ""
        )
    )
)</f>
        <v/>
      </c>
      <c r="AA80" t="str">
        <f>IF(ISBLANK(N80), "", IF(E80="m", ROUNDDOWN((SQRT(N80) - Tabelle3!$R$10) / Tabelle3!$S$10, 0), IF(E80="w", ROUNDDOWN((SQRT(N80) - Tabelle3!$M$10) / Tabelle3!$N$10, 0), "" ) ) )</f>
        <v/>
      </c>
      <c r="AB80" t="str">
        <f>IF(ISBLANK(O80),"", IF(E80="m", ROUNDDOWN((SQRT(O80) - Tabelle3!$R$11) / Tabelle3!$S$11, 0), IF(E80="w", ROUNDDOWN((SQRT(O80) - Tabelle3!$M$11) / Tabelle3!$N$11, 0), "" ) ) )</f>
        <v/>
      </c>
      <c r="AC80" t="str">
        <f>IF(ISBLANK(P80), "", IF(E80="m", ROUNDDOWN((SQRT(P80) - Tabelle3!$R$12) / Tabelle3!$S$12, 0), IF(E80="w", ROUNDDOWN((SQRT(P80) - Tabelle3!$M$12) / Tabelle3!$N$12, 0), "" ) ) )</f>
        <v/>
      </c>
      <c r="AD80" t="str">
        <f>IF(ISBLANK(Q80), "", IF(E80="m", ROUNDDOWN((SQRT(Q80) - Tabelle3!$R$13) / Tabelle3!$S$13, 0), IF(E80="w", ROUNDDOWN((SQRT(Q80) - Tabelle3!$M$13) / Tabelle3!$N$13, 0), "" ) ) )</f>
        <v/>
      </c>
      <c r="AE80" t="str">
        <f>IF(ISBLANK(R80), "", IF(E80="m", ROUNDDOWN((SQRT(R80) - Tabelle3!$R$14) / Tabelle3!$S$14, 0), IF(E80="w", ROUNDDOWN((SQRT(R80) - Tabelle3!$M$14) / Tabelle3!$N$14, 0), "" ) ) )</f>
        <v/>
      </c>
      <c r="AF8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80" s="30" t="str">
        <f>IF(D80 &lt;&gt; "",
    IF(E80 = "m",
        IF(AF80 &gt;= VLOOKUP(D80, Tabelle3!$A$26:$D$36, 4, TRUE), "Ehrenurkunde",
        IF(AF80 &gt;= VLOOKUP(D80, Tabelle3!$A$26:$D$36, 3, TRUE), "Siegerurkunde", "Teilnehmerurkunde")),
    IF(AF80 &gt;= VLOOKUP(D80, Tabelle3!$A$15:$D$24, 4, TRUE), "Ehrenurkunde",
        IF(AF80 &gt;= VLOOKUP(D80, Tabelle3!$A$15:$D$24, 3, TRUE), "Siegerurkunde", "Teilnehmerurkunde"))
    ),
"")</f>
        <v/>
      </c>
    </row>
    <row r="81" spans="1:33">
      <c r="A81" s="31"/>
      <c r="B81" s="31"/>
      <c r="C81" s="31"/>
      <c r="D81" s="31"/>
      <c r="E81" s="31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t="str">
        <f>IF(ISBLANK(F81),"",IF($B$1="Mit Hand",
    IF(E81="m", ROUNDDOWN(($F$2/(F81+0.24)-Tabelle3!$R$2)/Tabelle3!$S$2, 0),
    IF(E81="w", ROUNDDOWN(($F$2/(F81+0.24)- Tabelle3!$M$2)/Tabelle3!$N$2, 0), "")),
IF($B$1="Elektronisch",
    IF(E81="m", ROUNDDOWN((($F$2/F81)- Tabelle3!$R$2)/Tabelle3!$S$2, 0),
    IF(E81="w", ROUNDDOWN((($F$2/F81)- Tabelle3!$M$2)/Tabelle3!$N$2, 0), "")),
"")))</f>
        <v/>
      </c>
      <c r="T81" t="str">
        <f>IF(ISBLANK(G81), "",
IF($B$1="Mit Hand",
    IF(E81="m", ROUNDDOWN(($G$2/(G81+0.24)-Tabelle3!$R$3)/Tabelle3!$S$3, 0),
    IF(E81="w", ROUNDDOWN(($G$2/(G81+0.24)- Tabelle3!$M$3)/Tabelle3!$N$3, 0), "")),
IF($B$1="Elektronisch",
    IF(E81="m", ROUNDDOWN((($G$2/G81)- Tabelle3!$R$3)/Tabelle3!$S$3, 0),
    IF(E81="w", ROUNDDOWN((($G$2/G81)- Tabelle3!$M$3)/Tabelle3!$N$3, 0), "")),
"")))</f>
        <v/>
      </c>
      <c r="U81" t="str">
        <f>IF(ISBLANK(H81),"",
IF($B$1="Mit Hand",
    IF(E81="m", ROUNDDOWN(($H$2/(H81+0.24)-Tabelle3!$R$4)/Tabelle3!$S$4, 0),
    IF(E81="w", ROUNDDOWN(($H$2/(H81+0.24)- Tabelle3!$M$4)/Tabelle3!$N$4, 0), "")),
IF($B$1="Elektronisch",
    IF(E81="m", ROUNDDOWN((($H$2/H81)- Tabelle3!$R$4)/Tabelle3!$S$4, 0),
    IF(E81="w", ROUNDDOWN((($H$2/H81)- Tabelle3!$M$4)/Tabelle3!$N$4, 0), "")),
"")))</f>
        <v/>
      </c>
      <c r="V81" t="str">
        <f>IF(ISBLANK(I81), "",
IF(E81="m", ROUNDDOWN((($I$2/I81)- Tabelle3!$R$5)/Tabelle3!$S$5, 0),
    IF(E81="w", ROUNDDOWN((($I$2/I81)- Tabelle3!$M$5)/Tabelle3!$N$5, 0), "")))</f>
        <v/>
      </c>
      <c r="W81" t="str">
        <f>IF(ISBLANK(J81),"",
IF(E81="m", ROUNDDOWN((($J$2/J81)- Tabelle3!$R$6)/Tabelle3!$S$6, 0)))</f>
        <v/>
      </c>
      <c r="X81" t="str">
        <f>IF(ISBLANK(K81), "",
IF(E81="m", ROUNDDOWN((($K$2/K81)- Tabelle3!$R$7)/Tabelle3!$S$7, 0),
    IF(E81="w", ROUNDDOWN((($K$2/K81)- Tabelle3!$M$7)/Tabelle3!$N$7, 0), "")))</f>
        <v/>
      </c>
      <c r="Y81" t="str">
        <f>IF(ISBLANK(L81), "",
IF(E81="m", ROUNDDOWN((($L$2/L81)- Tabelle3!$R$8)/Tabelle3!$S$8, 0),
    IF(E81="w", ROUNDDOWN((($L$2/L81)- Tabelle3!$M$8)/Tabelle3!$N$8, 0), "")))</f>
        <v/>
      </c>
      <c r="Z81" t="str">
        <f>IF(ISBLANK(M81),
    "",
    IF(E81="m",
        ROUNDDOWN((SQRT(M81) - Tabelle3!$R$9) / Tabelle3!$S$9, 0),
        IF(E81="w",
            ROUNDDOWN((SQRT(M81) - Tabelle3!$M$9) / Tabelle3!$N$9, 0),
            ""
        )
    )
)</f>
        <v/>
      </c>
      <c r="AA81" t="str">
        <f>IF(ISBLANK(N81), "", IF(E81="m", ROUNDDOWN((SQRT(N81) - Tabelle3!$R$10) / Tabelle3!$S$10, 0), IF(E81="w", ROUNDDOWN((SQRT(N81) - Tabelle3!$M$10) / Tabelle3!$N$10, 0), "" ) ) )</f>
        <v/>
      </c>
      <c r="AB81" t="str">
        <f>IF(ISBLANK(O81),"", IF(E81="m", ROUNDDOWN((SQRT(O81) - Tabelle3!$R$11) / Tabelle3!$S$11, 0), IF(E81="w", ROUNDDOWN((SQRT(O81) - Tabelle3!$M$11) / Tabelle3!$N$11, 0), "" ) ) )</f>
        <v/>
      </c>
      <c r="AC81" t="str">
        <f>IF(ISBLANK(P81), "", IF(E81="m", ROUNDDOWN((SQRT(P81) - Tabelle3!$R$12) / Tabelle3!$S$12, 0), IF(E81="w", ROUNDDOWN((SQRT(P81) - Tabelle3!$M$12) / Tabelle3!$N$12, 0), "" ) ) )</f>
        <v/>
      </c>
      <c r="AD81" t="str">
        <f>IF(ISBLANK(Q81), "", IF(E81="m", ROUNDDOWN((SQRT(Q81) - Tabelle3!$R$13) / Tabelle3!$S$13, 0), IF(E81="w", ROUNDDOWN((SQRT(Q81) - Tabelle3!$M$13) / Tabelle3!$N$13, 0), "" ) ) )</f>
        <v/>
      </c>
      <c r="AE81" t="str">
        <f>IF(ISBLANK(R81), "", IF(E81="m", ROUNDDOWN((SQRT(R81) - Tabelle3!$R$14) / Tabelle3!$S$14, 0), IF(E81="w", ROUNDDOWN((SQRT(R81) - Tabelle3!$M$14) / Tabelle3!$N$14, 0), "" ) ) )</f>
        <v/>
      </c>
      <c r="AF8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81" s="30" t="str">
        <f>IF(D81 &lt;&gt; "",
    IF(E81 = "m",
        IF(AF81 &gt;= VLOOKUP(D81, Tabelle3!$A$26:$D$36, 4, TRUE), "Ehrenurkunde",
        IF(AF81 &gt;= VLOOKUP(D81, Tabelle3!$A$26:$D$36, 3, TRUE), "Siegerurkunde", "Teilnehmerurkunde")),
    IF(AF81 &gt;= VLOOKUP(D81, Tabelle3!$A$15:$D$24, 4, TRUE), "Ehrenurkunde",
        IF(AF81 &gt;= VLOOKUP(D81, Tabelle3!$A$15:$D$24, 3, TRUE), "Siegerurkunde", "Teilnehmerurkunde"))
    ),
"")</f>
        <v/>
      </c>
    </row>
    <row r="82" spans="1:33">
      <c r="A82" s="31"/>
      <c r="B82" s="31"/>
      <c r="C82" s="31"/>
      <c r="D82" s="31"/>
      <c r="E82" s="31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t="str">
        <f>IF(ISBLANK(F82),"",IF($B$1="Mit Hand",
    IF(E82="m", ROUNDDOWN(($F$2/(F82+0.24)-Tabelle3!$R$2)/Tabelle3!$S$2, 0),
    IF(E82="w", ROUNDDOWN(($F$2/(F82+0.24)- Tabelle3!$M$2)/Tabelle3!$N$2, 0), "")),
IF($B$1="Elektronisch",
    IF(E82="m", ROUNDDOWN((($F$2/F82)- Tabelle3!$R$2)/Tabelle3!$S$2, 0),
    IF(E82="w", ROUNDDOWN((($F$2/F82)- Tabelle3!$M$2)/Tabelle3!$N$2, 0), "")),
"")))</f>
        <v/>
      </c>
      <c r="T82" t="str">
        <f>IF(ISBLANK(G82), "",
IF($B$1="Mit Hand",
    IF(E82="m", ROUNDDOWN(($G$2/(G82+0.24)-Tabelle3!$R$3)/Tabelle3!$S$3, 0),
    IF(E82="w", ROUNDDOWN(($G$2/(G82+0.24)- Tabelle3!$M$3)/Tabelle3!$N$3, 0), "")),
IF($B$1="Elektronisch",
    IF(E82="m", ROUNDDOWN((($G$2/G82)- Tabelle3!$R$3)/Tabelle3!$S$3, 0),
    IF(E82="w", ROUNDDOWN((($G$2/G82)- Tabelle3!$M$3)/Tabelle3!$N$3, 0), "")),
"")))</f>
        <v/>
      </c>
      <c r="U82" t="str">
        <f>IF(ISBLANK(H82),"",
IF($B$1="Mit Hand",
    IF(E82="m", ROUNDDOWN(($H$2/(H82+0.24)-Tabelle3!$R$4)/Tabelle3!$S$4, 0),
    IF(E82="w", ROUNDDOWN(($H$2/(H82+0.24)- Tabelle3!$M$4)/Tabelle3!$N$4, 0), "")),
IF($B$1="Elektronisch",
    IF(E82="m", ROUNDDOWN((($H$2/H82)- Tabelle3!$R$4)/Tabelle3!$S$4, 0),
    IF(E82="w", ROUNDDOWN((($H$2/H82)- Tabelle3!$M$4)/Tabelle3!$N$4, 0), "")),
"")))</f>
        <v/>
      </c>
      <c r="V82" t="str">
        <f>IF(ISBLANK(I82), "",
IF(E82="m", ROUNDDOWN((($I$2/I82)- Tabelle3!$R$5)/Tabelle3!$S$5, 0),
    IF(E82="w", ROUNDDOWN((($I$2/I82)- Tabelle3!$M$5)/Tabelle3!$N$5, 0), "")))</f>
        <v/>
      </c>
      <c r="W82" t="str">
        <f>IF(ISBLANK(J82),"",
IF(E82="m", ROUNDDOWN((($J$2/J82)- Tabelle3!$R$6)/Tabelle3!$S$6, 0)))</f>
        <v/>
      </c>
      <c r="X82" t="str">
        <f>IF(ISBLANK(K82), "",
IF(E82="m", ROUNDDOWN((($K$2/K82)- Tabelle3!$R$7)/Tabelle3!$S$7, 0),
    IF(E82="w", ROUNDDOWN((($K$2/K82)- Tabelle3!$M$7)/Tabelle3!$N$7, 0), "")))</f>
        <v/>
      </c>
      <c r="Y82" t="str">
        <f>IF(ISBLANK(L82), "",
IF(E82="m", ROUNDDOWN((($L$2/L82)- Tabelle3!$R$8)/Tabelle3!$S$8, 0),
    IF(E82="w", ROUNDDOWN((($L$2/L82)- Tabelle3!$M$8)/Tabelle3!$N$8, 0), "")))</f>
        <v/>
      </c>
      <c r="Z82" t="str">
        <f>IF(ISBLANK(M82),
    "",
    IF(E82="m",
        ROUNDDOWN((SQRT(M82) - Tabelle3!$R$9) / Tabelle3!$S$9, 0),
        IF(E82="w",
            ROUNDDOWN((SQRT(M82) - Tabelle3!$M$9) / Tabelle3!$N$9, 0),
            ""
        )
    )
)</f>
        <v/>
      </c>
      <c r="AA82" t="str">
        <f>IF(ISBLANK(N82), "", IF(E82="m", ROUNDDOWN((SQRT(N82) - Tabelle3!$R$10) / Tabelle3!$S$10, 0), IF(E82="w", ROUNDDOWN((SQRT(N82) - Tabelle3!$M$10) / Tabelle3!$N$10, 0), "" ) ) )</f>
        <v/>
      </c>
      <c r="AB82" t="str">
        <f>IF(ISBLANK(O82),"", IF(E82="m", ROUNDDOWN((SQRT(O82) - Tabelle3!$R$11) / Tabelle3!$S$11, 0), IF(E82="w", ROUNDDOWN((SQRT(O82) - Tabelle3!$M$11) / Tabelle3!$N$11, 0), "" ) ) )</f>
        <v/>
      </c>
      <c r="AC82" t="str">
        <f>IF(ISBLANK(P82), "", IF(E82="m", ROUNDDOWN((SQRT(P82) - Tabelle3!$R$12) / Tabelle3!$S$12, 0), IF(E82="w", ROUNDDOWN((SQRT(P82) - Tabelle3!$M$12) / Tabelle3!$N$12, 0), "" ) ) )</f>
        <v/>
      </c>
      <c r="AD82" t="str">
        <f>IF(ISBLANK(Q82), "", IF(E82="m", ROUNDDOWN((SQRT(Q82) - Tabelle3!$R$13) / Tabelle3!$S$13, 0), IF(E82="w", ROUNDDOWN((SQRT(Q82) - Tabelle3!$M$13) / Tabelle3!$N$13, 0), "" ) ) )</f>
        <v/>
      </c>
      <c r="AE82" t="str">
        <f>IF(ISBLANK(R82), "", IF(E82="m", ROUNDDOWN((SQRT(R82) - Tabelle3!$R$14) / Tabelle3!$S$14, 0), IF(E82="w", ROUNDDOWN((SQRT(R82) - Tabelle3!$M$14) / Tabelle3!$N$14, 0), "" ) ) )</f>
        <v/>
      </c>
      <c r="AF8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82" s="30" t="str">
        <f>IF(D82 &lt;&gt; "",
    IF(E82 = "m",
        IF(AF82 &gt;= VLOOKUP(D82, Tabelle3!$A$26:$D$36, 4, TRUE), "Ehrenurkunde",
        IF(AF82 &gt;= VLOOKUP(D82, Tabelle3!$A$26:$D$36, 3, TRUE), "Siegerurkunde", "Teilnehmerurkunde")),
    IF(AF82 &gt;= VLOOKUP(D82, Tabelle3!$A$15:$D$24, 4, TRUE), "Ehrenurkunde",
        IF(AF82 &gt;= VLOOKUP(D82, Tabelle3!$A$15:$D$24, 3, TRUE), "Siegerurkunde", "Teilnehmerurkunde"))
    ),
"")</f>
        <v/>
      </c>
    </row>
    <row r="83" spans="1:33">
      <c r="A83" s="31"/>
      <c r="B83" s="31"/>
      <c r="C83" s="31"/>
      <c r="D83" s="31"/>
      <c r="E83" s="31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t="str">
        <f>IF(ISBLANK(F83),"",IF($B$1="Mit Hand",
    IF(E83="m", ROUNDDOWN(($F$2/(F83+0.24)-Tabelle3!$R$2)/Tabelle3!$S$2, 0),
    IF(E83="w", ROUNDDOWN(($F$2/(F83+0.24)- Tabelle3!$M$2)/Tabelle3!$N$2, 0), "")),
IF($B$1="Elektronisch",
    IF(E83="m", ROUNDDOWN((($F$2/F83)- Tabelle3!$R$2)/Tabelle3!$S$2, 0),
    IF(E83="w", ROUNDDOWN((($F$2/F83)- Tabelle3!$M$2)/Tabelle3!$N$2, 0), "")),
"")))</f>
        <v/>
      </c>
      <c r="T83" t="str">
        <f>IF(ISBLANK(G83), "",
IF($B$1="Mit Hand",
    IF(E83="m", ROUNDDOWN(($G$2/(G83+0.24)-Tabelle3!$R$3)/Tabelle3!$S$3, 0),
    IF(E83="w", ROUNDDOWN(($G$2/(G83+0.24)- Tabelle3!$M$3)/Tabelle3!$N$3, 0), "")),
IF($B$1="Elektronisch",
    IF(E83="m", ROUNDDOWN((($G$2/G83)- Tabelle3!$R$3)/Tabelle3!$S$3, 0),
    IF(E83="w", ROUNDDOWN((($G$2/G83)- Tabelle3!$M$3)/Tabelle3!$N$3, 0), "")),
"")))</f>
        <v/>
      </c>
      <c r="U83" t="str">
        <f>IF(ISBLANK(H83),"",
IF($B$1="Mit Hand",
    IF(E83="m", ROUNDDOWN(($H$2/(H83+0.24)-Tabelle3!$R$4)/Tabelle3!$S$4, 0),
    IF(E83="w", ROUNDDOWN(($H$2/(H83+0.24)- Tabelle3!$M$4)/Tabelle3!$N$4, 0), "")),
IF($B$1="Elektronisch",
    IF(E83="m", ROUNDDOWN((($H$2/H83)- Tabelle3!$R$4)/Tabelle3!$S$4, 0),
    IF(E83="w", ROUNDDOWN((($H$2/H83)- Tabelle3!$M$4)/Tabelle3!$N$4, 0), "")),
"")))</f>
        <v/>
      </c>
      <c r="V83" t="str">
        <f>IF(ISBLANK(I83), "",
IF(E83="m", ROUNDDOWN((($I$2/I83)- Tabelle3!$R$5)/Tabelle3!$S$5, 0),
    IF(E83="w", ROUNDDOWN((($I$2/I83)- Tabelle3!$M$5)/Tabelle3!$N$5, 0), "")))</f>
        <v/>
      </c>
      <c r="W83" t="str">
        <f>IF(ISBLANK(J83),"",
IF(E83="m", ROUNDDOWN((($J$2/J83)- Tabelle3!$R$6)/Tabelle3!$S$6, 0)))</f>
        <v/>
      </c>
      <c r="X83" t="str">
        <f>IF(ISBLANK(K83), "",
IF(E83="m", ROUNDDOWN((($K$2/K83)- Tabelle3!$R$7)/Tabelle3!$S$7, 0),
    IF(E83="w", ROUNDDOWN((($K$2/K83)- Tabelle3!$M$7)/Tabelle3!$N$7, 0), "")))</f>
        <v/>
      </c>
      <c r="Y83" t="str">
        <f>IF(ISBLANK(L83), "",
IF(E83="m", ROUNDDOWN((($L$2/L83)- Tabelle3!$R$8)/Tabelle3!$S$8, 0),
    IF(E83="w", ROUNDDOWN((($L$2/L83)- Tabelle3!$M$8)/Tabelle3!$N$8, 0), "")))</f>
        <v/>
      </c>
      <c r="Z83" t="str">
        <f>IF(ISBLANK(M83),
    "",
    IF(E83="m",
        ROUNDDOWN((SQRT(M83) - Tabelle3!$R$9) / Tabelle3!$S$9, 0),
        IF(E83="w",
            ROUNDDOWN((SQRT(M83) - Tabelle3!$M$9) / Tabelle3!$N$9, 0),
            ""
        )
    )
)</f>
        <v/>
      </c>
      <c r="AA83" t="str">
        <f>IF(ISBLANK(N83), "", IF(E83="m", ROUNDDOWN((SQRT(N83) - Tabelle3!$R$10) / Tabelle3!$S$10, 0), IF(E83="w", ROUNDDOWN((SQRT(N83) - Tabelle3!$M$10) / Tabelle3!$N$10, 0), "" ) ) )</f>
        <v/>
      </c>
      <c r="AB83" t="str">
        <f>IF(ISBLANK(O83),"", IF(E83="m", ROUNDDOWN((SQRT(O83) - Tabelle3!$R$11) / Tabelle3!$S$11, 0), IF(E83="w", ROUNDDOWN((SQRT(O83) - Tabelle3!$M$11) / Tabelle3!$N$11, 0), "" ) ) )</f>
        <v/>
      </c>
      <c r="AC83" t="str">
        <f>IF(ISBLANK(P83), "", IF(E83="m", ROUNDDOWN((SQRT(P83) - Tabelle3!$R$12) / Tabelle3!$S$12, 0), IF(E83="w", ROUNDDOWN((SQRT(P83) - Tabelle3!$M$12) / Tabelle3!$N$12, 0), "" ) ) )</f>
        <v/>
      </c>
      <c r="AD83" t="str">
        <f>IF(ISBLANK(Q83), "", IF(E83="m", ROUNDDOWN((SQRT(Q83) - Tabelle3!$R$13) / Tabelle3!$S$13, 0), IF(E83="w", ROUNDDOWN((SQRT(Q83) - Tabelle3!$M$13) / Tabelle3!$N$13, 0), "" ) ) )</f>
        <v/>
      </c>
      <c r="AE83" t="str">
        <f>IF(ISBLANK(R83), "", IF(E83="m", ROUNDDOWN((SQRT(R83) - Tabelle3!$R$14) / Tabelle3!$S$14, 0), IF(E83="w", ROUNDDOWN((SQRT(R83) - Tabelle3!$M$14) / Tabelle3!$N$14, 0), "" ) ) )</f>
        <v/>
      </c>
      <c r="AF8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83" s="30" t="str">
        <f>IF(D83 &lt;&gt; "",
    IF(E83 = "m",
        IF(AF83 &gt;= VLOOKUP(D83, Tabelle3!$A$26:$D$36, 4, TRUE), "Ehrenurkunde",
        IF(AF83 &gt;= VLOOKUP(D83, Tabelle3!$A$26:$D$36, 3, TRUE), "Siegerurkunde", "Teilnehmerurkunde")),
    IF(AF83 &gt;= VLOOKUP(D83, Tabelle3!$A$15:$D$24, 4, TRUE), "Ehrenurkunde",
        IF(AF83 &gt;= VLOOKUP(D83, Tabelle3!$A$15:$D$24, 3, TRUE), "Siegerurkunde", "Teilnehmerurkunde"))
    ),
"")</f>
        <v/>
      </c>
    </row>
    <row r="84" spans="1:33">
      <c r="A84" s="31"/>
      <c r="B84" s="31"/>
      <c r="C84" s="31"/>
      <c r="D84" s="31"/>
      <c r="E84" s="31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t="str">
        <f>IF(ISBLANK(F84),"",IF($B$1="Mit Hand",
    IF(E84="m", ROUNDDOWN(($F$2/(F84+0.24)-Tabelle3!$R$2)/Tabelle3!$S$2, 0),
    IF(E84="w", ROUNDDOWN(($F$2/(F84+0.24)- Tabelle3!$M$2)/Tabelle3!$N$2, 0), "")),
IF($B$1="Elektronisch",
    IF(E84="m", ROUNDDOWN((($F$2/F84)- Tabelle3!$R$2)/Tabelle3!$S$2, 0),
    IF(E84="w", ROUNDDOWN((($F$2/F84)- Tabelle3!$M$2)/Tabelle3!$N$2, 0), "")),
"")))</f>
        <v/>
      </c>
      <c r="T84" t="str">
        <f>IF(ISBLANK(G84), "",
IF($B$1="Mit Hand",
    IF(E84="m", ROUNDDOWN(($G$2/(G84+0.24)-Tabelle3!$R$3)/Tabelle3!$S$3, 0),
    IF(E84="w", ROUNDDOWN(($G$2/(G84+0.24)- Tabelle3!$M$3)/Tabelle3!$N$3, 0), "")),
IF($B$1="Elektronisch",
    IF(E84="m", ROUNDDOWN((($G$2/G84)- Tabelle3!$R$3)/Tabelle3!$S$3, 0),
    IF(E84="w", ROUNDDOWN((($G$2/G84)- Tabelle3!$M$3)/Tabelle3!$N$3, 0), "")),
"")))</f>
        <v/>
      </c>
      <c r="U84" t="str">
        <f>IF(ISBLANK(H84),"",
IF($B$1="Mit Hand",
    IF(E84="m", ROUNDDOWN(($H$2/(H84+0.24)-Tabelle3!$R$4)/Tabelle3!$S$4, 0),
    IF(E84="w", ROUNDDOWN(($H$2/(H84+0.24)- Tabelle3!$M$4)/Tabelle3!$N$4, 0), "")),
IF($B$1="Elektronisch",
    IF(E84="m", ROUNDDOWN((($H$2/H84)- Tabelle3!$R$4)/Tabelle3!$S$4, 0),
    IF(E84="w", ROUNDDOWN((($H$2/H84)- Tabelle3!$M$4)/Tabelle3!$N$4, 0), "")),
"")))</f>
        <v/>
      </c>
      <c r="V84" t="str">
        <f>IF(ISBLANK(I84), "",
IF(E84="m", ROUNDDOWN((($I$2/I84)- Tabelle3!$R$5)/Tabelle3!$S$5, 0),
    IF(E84="w", ROUNDDOWN((($I$2/I84)- Tabelle3!$M$5)/Tabelle3!$N$5, 0), "")))</f>
        <v/>
      </c>
      <c r="W84" t="str">
        <f>IF(ISBLANK(J84),"",
IF(E84="m", ROUNDDOWN((($J$2/J84)- Tabelle3!$R$6)/Tabelle3!$S$6, 0)))</f>
        <v/>
      </c>
      <c r="X84" t="str">
        <f>IF(ISBLANK(K84), "",
IF(E84="m", ROUNDDOWN((($K$2/K84)- Tabelle3!$R$7)/Tabelle3!$S$7, 0),
    IF(E84="w", ROUNDDOWN((($K$2/K84)- Tabelle3!$M$7)/Tabelle3!$N$7, 0), "")))</f>
        <v/>
      </c>
      <c r="Y84" t="str">
        <f>IF(ISBLANK(L84), "",
IF(E84="m", ROUNDDOWN((($L$2/L84)- Tabelle3!$R$8)/Tabelle3!$S$8, 0),
    IF(E84="w", ROUNDDOWN((($L$2/L84)- Tabelle3!$M$8)/Tabelle3!$N$8, 0), "")))</f>
        <v/>
      </c>
      <c r="Z84" t="str">
        <f>IF(ISBLANK(M84),
    "",
    IF(E84="m",
        ROUNDDOWN((SQRT(M84) - Tabelle3!$R$9) / Tabelle3!$S$9, 0),
        IF(E84="w",
            ROUNDDOWN((SQRT(M84) - Tabelle3!$M$9) / Tabelle3!$N$9, 0),
            ""
        )
    )
)</f>
        <v/>
      </c>
      <c r="AA84" t="str">
        <f>IF(ISBLANK(N84), "", IF(E84="m", ROUNDDOWN((SQRT(N84) - Tabelle3!$R$10) / Tabelle3!$S$10, 0), IF(E84="w", ROUNDDOWN((SQRT(N84) - Tabelle3!$M$10) / Tabelle3!$N$10, 0), "" ) ) )</f>
        <v/>
      </c>
      <c r="AB84" t="str">
        <f>IF(ISBLANK(O84),"", IF(E84="m", ROUNDDOWN((SQRT(O84) - Tabelle3!$R$11) / Tabelle3!$S$11, 0), IF(E84="w", ROUNDDOWN((SQRT(O84) - Tabelle3!$M$11) / Tabelle3!$N$11, 0), "" ) ) )</f>
        <v/>
      </c>
      <c r="AC84" t="str">
        <f>IF(ISBLANK(P84), "", IF(E84="m", ROUNDDOWN((SQRT(P84) - Tabelle3!$R$12) / Tabelle3!$S$12, 0), IF(E84="w", ROUNDDOWN((SQRT(P84) - Tabelle3!$M$12) / Tabelle3!$N$12, 0), "" ) ) )</f>
        <v/>
      </c>
      <c r="AD84" t="str">
        <f>IF(ISBLANK(Q84), "", IF(E84="m", ROUNDDOWN((SQRT(Q84) - Tabelle3!$R$13) / Tabelle3!$S$13, 0), IF(E84="w", ROUNDDOWN((SQRT(Q84) - Tabelle3!$M$13) / Tabelle3!$N$13, 0), "" ) ) )</f>
        <v/>
      </c>
      <c r="AE84" t="str">
        <f>IF(ISBLANK(R84), "", IF(E84="m", ROUNDDOWN((SQRT(R84) - Tabelle3!$R$14) / Tabelle3!$S$14, 0), IF(E84="w", ROUNDDOWN((SQRT(R84) - Tabelle3!$M$14) / Tabelle3!$N$14, 0), "" ) ) )</f>
        <v/>
      </c>
      <c r="AF8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84" s="30" t="str">
        <f>IF(D84 &lt;&gt; "",
    IF(E84 = "m",
        IF(AF84 &gt;= VLOOKUP(D84, Tabelle3!$A$26:$D$36, 4, TRUE), "Ehrenurkunde",
        IF(AF84 &gt;= VLOOKUP(D84, Tabelle3!$A$26:$D$36, 3, TRUE), "Siegerurkunde", "Teilnehmerurkunde")),
    IF(AF84 &gt;= VLOOKUP(D84, Tabelle3!$A$15:$D$24, 4, TRUE), "Ehrenurkunde",
        IF(AF84 &gt;= VLOOKUP(D84, Tabelle3!$A$15:$D$24, 3, TRUE), "Siegerurkunde", "Teilnehmerurkunde"))
    ),
"")</f>
        <v/>
      </c>
    </row>
    <row r="85" spans="1:33">
      <c r="A85" s="31"/>
      <c r="B85" s="31"/>
      <c r="C85" s="31"/>
      <c r="D85" s="31"/>
      <c r="E85" s="31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t="str">
        <f>IF(ISBLANK(F85),"",IF($B$1="Mit Hand",
    IF(E85="m", ROUNDDOWN(($F$2/(F85+0.24)-Tabelle3!$R$2)/Tabelle3!$S$2, 0),
    IF(E85="w", ROUNDDOWN(($F$2/(F85+0.24)- Tabelle3!$M$2)/Tabelle3!$N$2, 0), "")),
IF($B$1="Elektronisch",
    IF(E85="m", ROUNDDOWN((($F$2/F85)- Tabelle3!$R$2)/Tabelle3!$S$2, 0),
    IF(E85="w", ROUNDDOWN((($F$2/F85)- Tabelle3!$M$2)/Tabelle3!$N$2, 0), "")),
"")))</f>
        <v/>
      </c>
      <c r="T85" t="str">
        <f>IF(ISBLANK(G85), "",
IF($B$1="Mit Hand",
    IF(E85="m", ROUNDDOWN(($G$2/(G85+0.24)-Tabelle3!$R$3)/Tabelle3!$S$3, 0),
    IF(E85="w", ROUNDDOWN(($G$2/(G85+0.24)- Tabelle3!$M$3)/Tabelle3!$N$3, 0), "")),
IF($B$1="Elektronisch",
    IF(E85="m", ROUNDDOWN((($G$2/G85)- Tabelle3!$R$3)/Tabelle3!$S$3, 0),
    IF(E85="w", ROUNDDOWN((($G$2/G85)- Tabelle3!$M$3)/Tabelle3!$N$3, 0), "")),
"")))</f>
        <v/>
      </c>
      <c r="U85" t="str">
        <f>IF(ISBLANK(H85),"",
IF($B$1="Mit Hand",
    IF(E85="m", ROUNDDOWN(($H$2/(H85+0.24)-Tabelle3!$R$4)/Tabelle3!$S$4, 0),
    IF(E85="w", ROUNDDOWN(($H$2/(H85+0.24)- Tabelle3!$M$4)/Tabelle3!$N$4, 0), "")),
IF($B$1="Elektronisch",
    IF(E85="m", ROUNDDOWN((($H$2/H85)- Tabelle3!$R$4)/Tabelle3!$S$4, 0),
    IF(E85="w", ROUNDDOWN((($H$2/H85)- Tabelle3!$M$4)/Tabelle3!$N$4, 0), "")),
"")))</f>
        <v/>
      </c>
      <c r="V85" t="str">
        <f>IF(ISBLANK(I85), "",
IF(E85="m", ROUNDDOWN((($I$2/I85)- Tabelle3!$R$5)/Tabelle3!$S$5, 0),
    IF(E85="w", ROUNDDOWN((($I$2/I85)- Tabelle3!$M$5)/Tabelle3!$N$5, 0), "")))</f>
        <v/>
      </c>
      <c r="W85" t="str">
        <f>IF(ISBLANK(J85),"",
IF(E85="m", ROUNDDOWN((($J$2/J85)- Tabelle3!$R$6)/Tabelle3!$S$6, 0)))</f>
        <v/>
      </c>
      <c r="X85" t="str">
        <f>IF(ISBLANK(K85), "",
IF(E85="m", ROUNDDOWN((($K$2/K85)- Tabelle3!$R$7)/Tabelle3!$S$7, 0),
    IF(E85="w", ROUNDDOWN((($K$2/K85)- Tabelle3!$M$7)/Tabelle3!$N$7, 0), "")))</f>
        <v/>
      </c>
      <c r="Y85" t="str">
        <f>IF(ISBLANK(L85), "",
IF(E85="m", ROUNDDOWN((($L$2/L85)- Tabelle3!$R$8)/Tabelle3!$S$8, 0),
    IF(E85="w", ROUNDDOWN((($L$2/L85)- Tabelle3!$M$8)/Tabelle3!$N$8, 0), "")))</f>
        <v/>
      </c>
      <c r="Z85" t="str">
        <f>IF(ISBLANK(M85),
    "",
    IF(E85="m",
        ROUNDDOWN((SQRT(M85) - Tabelle3!$R$9) / Tabelle3!$S$9, 0),
        IF(E85="w",
            ROUNDDOWN((SQRT(M85) - Tabelle3!$M$9) / Tabelle3!$N$9, 0),
            ""
        )
    )
)</f>
        <v/>
      </c>
      <c r="AA85" t="str">
        <f>IF(ISBLANK(N85), "", IF(E85="m", ROUNDDOWN((SQRT(N85) - Tabelle3!$R$10) / Tabelle3!$S$10, 0), IF(E85="w", ROUNDDOWN((SQRT(N85) - Tabelle3!$M$10) / Tabelle3!$N$10, 0), "" ) ) )</f>
        <v/>
      </c>
      <c r="AB85" t="str">
        <f>IF(ISBLANK(O85),"", IF(E85="m", ROUNDDOWN((SQRT(O85) - Tabelle3!$R$11) / Tabelle3!$S$11, 0), IF(E85="w", ROUNDDOWN((SQRT(O85) - Tabelle3!$M$11) / Tabelle3!$N$11, 0), "" ) ) )</f>
        <v/>
      </c>
      <c r="AC85" t="str">
        <f>IF(ISBLANK(P85), "", IF(E85="m", ROUNDDOWN((SQRT(P85) - Tabelle3!$R$12) / Tabelle3!$S$12, 0), IF(E85="w", ROUNDDOWN((SQRT(P85) - Tabelle3!$M$12) / Tabelle3!$N$12, 0), "" ) ) )</f>
        <v/>
      </c>
      <c r="AD85" t="str">
        <f>IF(ISBLANK(Q85), "", IF(E85="m", ROUNDDOWN((SQRT(Q85) - Tabelle3!$R$13) / Tabelle3!$S$13, 0), IF(E85="w", ROUNDDOWN((SQRT(Q85) - Tabelle3!$M$13) / Tabelle3!$N$13, 0), "" ) ) )</f>
        <v/>
      </c>
      <c r="AE85" t="str">
        <f>IF(ISBLANK(R85), "", IF(E85="m", ROUNDDOWN((SQRT(R85) - Tabelle3!$R$14) / Tabelle3!$S$14, 0), IF(E85="w", ROUNDDOWN((SQRT(R85) - Tabelle3!$M$14) / Tabelle3!$N$14, 0), "" ) ) )</f>
        <v/>
      </c>
      <c r="AF8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85" s="30" t="str">
        <f>IF(D85 &lt;&gt; "",
    IF(E85 = "m",
        IF(AF85 &gt;= VLOOKUP(D85, Tabelle3!$A$26:$D$36, 4, TRUE), "Ehrenurkunde",
        IF(AF85 &gt;= VLOOKUP(D85, Tabelle3!$A$26:$D$36, 3, TRUE), "Siegerurkunde", "Teilnehmerurkunde")),
    IF(AF85 &gt;= VLOOKUP(D85, Tabelle3!$A$15:$D$24, 4, TRUE), "Ehrenurkunde",
        IF(AF85 &gt;= VLOOKUP(D85, Tabelle3!$A$15:$D$24, 3, TRUE), "Siegerurkunde", "Teilnehmerurkunde"))
    ),
"")</f>
        <v/>
      </c>
    </row>
    <row r="86" spans="1:33">
      <c r="A86" s="31"/>
      <c r="B86" s="31"/>
      <c r="C86" s="31"/>
      <c r="D86" s="31"/>
      <c r="E86" s="31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t="str">
        <f>IF(ISBLANK(F86),"",IF($B$1="Mit Hand",
    IF(E86="m", ROUNDDOWN(($F$2/(F86+0.24)-Tabelle3!$R$2)/Tabelle3!$S$2, 0),
    IF(E86="w", ROUNDDOWN(($F$2/(F86+0.24)- Tabelle3!$M$2)/Tabelle3!$N$2, 0), "")),
IF($B$1="Elektronisch",
    IF(E86="m", ROUNDDOWN((($F$2/F86)- Tabelle3!$R$2)/Tabelle3!$S$2, 0),
    IF(E86="w", ROUNDDOWN((($F$2/F86)- Tabelle3!$M$2)/Tabelle3!$N$2, 0), "")),
"")))</f>
        <v/>
      </c>
      <c r="T86" t="str">
        <f>IF(ISBLANK(G86), "",
IF($B$1="Mit Hand",
    IF(E86="m", ROUNDDOWN(($G$2/(G86+0.24)-Tabelle3!$R$3)/Tabelle3!$S$3, 0),
    IF(E86="w", ROUNDDOWN(($G$2/(G86+0.24)- Tabelle3!$M$3)/Tabelle3!$N$3, 0), "")),
IF($B$1="Elektronisch",
    IF(E86="m", ROUNDDOWN((($G$2/G86)- Tabelle3!$R$3)/Tabelle3!$S$3, 0),
    IF(E86="w", ROUNDDOWN((($G$2/G86)- Tabelle3!$M$3)/Tabelle3!$N$3, 0), "")),
"")))</f>
        <v/>
      </c>
      <c r="U86" t="str">
        <f>IF(ISBLANK(H86),"",
IF($B$1="Mit Hand",
    IF(E86="m", ROUNDDOWN(($H$2/(H86+0.24)-Tabelle3!$R$4)/Tabelle3!$S$4, 0),
    IF(E86="w", ROUNDDOWN(($H$2/(H86+0.24)- Tabelle3!$M$4)/Tabelle3!$N$4, 0), "")),
IF($B$1="Elektronisch",
    IF(E86="m", ROUNDDOWN((($H$2/H86)- Tabelle3!$R$4)/Tabelle3!$S$4, 0),
    IF(E86="w", ROUNDDOWN((($H$2/H86)- Tabelle3!$M$4)/Tabelle3!$N$4, 0), "")),
"")))</f>
        <v/>
      </c>
      <c r="V86" t="str">
        <f>IF(ISBLANK(I86), "",
IF(E86="m", ROUNDDOWN((($I$2/I86)- Tabelle3!$R$5)/Tabelle3!$S$5, 0),
    IF(E86="w", ROUNDDOWN((($I$2/I86)- Tabelle3!$M$5)/Tabelle3!$N$5, 0), "")))</f>
        <v/>
      </c>
      <c r="W86" t="str">
        <f>IF(ISBLANK(J86),"",
IF(E86="m", ROUNDDOWN((($J$2/J86)- Tabelle3!$R$6)/Tabelle3!$S$6, 0)))</f>
        <v/>
      </c>
      <c r="X86" t="str">
        <f>IF(ISBLANK(K86), "",
IF(E86="m", ROUNDDOWN((($K$2/K86)- Tabelle3!$R$7)/Tabelle3!$S$7, 0),
    IF(E86="w", ROUNDDOWN((($K$2/K86)- Tabelle3!$M$7)/Tabelle3!$N$7, 0), "")))</f>
        <v/>
      </c>
      <c r="Y86" t="str">
        <f>IF(ISBLANK(L86), "",
IF(E86="m", ROUNDDOWN((($L$2/L86)- Tabelle3!$R$8)/Tabelle3!$S$8, 0),
    IF(E86="w", ROUNDDOWN((($L$2/L86)- Tabelle3!$M$8)/Tabelle3!$N$8, 0), "")))</f>
        <v/>
      </c>
      <c r="Z86" t="str">
        <f>IF(ISBLANK(M86),
    "",
    IF(E86="m",
        ROUNDDOWN((SQRT(M86) - Tabelle3!$R$9) / Tabelle3!$S$9, 0),
        IF(E86="w",
            ROUNDDOWN((SQRT(M86) - Tabelle3!$M$9) / Tabelle3!$N$9, 0),
            ""
        )
    )
)</f>
        <v/>
      </c>
      <c r="AA86" t="str">
        <f>IF(ISBLANK(N86), "", IF(E86="m", ROUNDDOWN((SQRT(N86) - Tabelle3!$R$10) / Tabelle3!$S$10, 0), IF(E86="w", ROUNDDOWN((SQRT(N86) - Tabelle3!$M$10) / Tabelle3!$N$10, 0), "" ) ) )</f>
        <v/>
      </c>
      <c r="AB86" t="str">
        <f>IF(ISBLANK(O86),"", IF(E86="m", ROUNDDOWN((SQRT(O86) - Tabelle3!$R$11) / Tabelle3!$S$11, 0), IF(E86="w", ROUNDDOWN((SQRT(O86) - Tabelle3!$M$11) / Tabelle3!$N$11, 0), "" ) ) )</f>
        <v/>
      </c>
      <c r="AC86" t="str">
        <f>IF(ISBLANK(P86), "", IF(E86="m", ROUNDDOWN((SQRT(P86) - Tabelle3!$R$12) / Tabelle3!$S$12, 0), IF(E86="w", ROUNDDOWN((SQRT(P86) - Tabelle3!$M$12) / Tabelle3!$N$12, 0), "" ) ) )</f>
        <v/>
      </c>
      <c r="AD86" t="str">
        <f>IF(ISBLANK(Q86), "", IF(E86="m", ROUNDDOWN((SQRT(Q86) - Tabelle3!$R$13) / Tabelle3!$S$13, 0), IF(E86="w", ROUNDDOWN((SQRT(Q86) - Tabelle3!$M$13) / Tabelle3!$N$13, 0), "" ) ) )</f>
        <v/>
      </c>
      <c r="AE86" t="str">
        <f>IF(ISBLANK(R86), "", IF(E86="m", ROUNDDOWN((SQRT(R86) - Tabelle3!$R$14) / Tabelle3!$S$14, 0), IF(E86="w", ROUNDDOWN((SQRT(R86) - Tabelle3!$M$14) / Tabelle3!$N$14, 0), "" ) ) )</f>
        <v/>
      </c>
      <c r="AF8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86" s="30" t="str">
        <f>IF(D86 &lt;&gt; "",
    IF(E86 = "m",
        IF(AF86 &gt;= VLOOKUP(D86, Tabelle3!$A$26:$D$36, 4, TRUE), "Ehrenurkunde",
        IF(AF86 &gt;= VLOOKUP(D86, Tabelle3!$A$26:$D$36, 3, TRUE), "Siegerurkunde", "Teilnehmerurkunde")),
    IF(AF86 &gt;= VLOOKUP(D86, Tabelle3!$A$15:$D$24, 4, TRUE), "Ehrenurkunde",
        IF(AF86 &gt;= VLOOKUP(D86, Tabelle3!$A$15:$D$24, 3, TRUE), "Siegerurkunde", "Teilnehmerurkunde"))
    ),
"")</f>
        <v/>
      </c>
    </row>
    <row r="87" spans="1:33">
      <c r="A87" s="31"/>
      <c r="B87" s="31"/>
      <c r="C87" s="31"/>
      <c r="D87" s="31"/>
      <c r="E87" s="31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t="str">
        <f>IF(ISBLANK(F87),"",IF($B$1="Mit Hand",
    IF(E87="m", ROUNDDOWN(($F$2/(F87+0.24)-Tabelle3!$R$2)/Tabelle3!$S$2, 0),
    IF(E87="w", ROUNDDOWN(($F$2/(F87+0.24)- Tabelle3!$M$2)/Tabelle3!$N$2, 0), "")),
IF($B$1="Elektronisch",
    IF(E87="m", ROUNDDOWN((($F$2/F87)- Tabelle3!$R$2)/Tabelle3!$S$2, 0),
    IF(E87="w", ROUNDDOWN((($F$2/F87)- Tabelle3!$M$2)/Tabelle3!$N$2, 0), "")),
"")))</f>
        <v/>
      </c>
      <c r="T87" t="str">
        <f>IF(ISBLANK(G87), "",
IF($B$1="Mit Hand",
    IF(E87="m", ROUNDDOWN(($G$2/(G87+0.24)-Tabelle3!$R$3)/Tabelle3!$S$3, 0),
    IF(E87="w", ROUNDDOWN(($G$2/(G87+0.24)- Tabelle3!$M$3)/Tabelle3!$N$3, 0), "")),
IF($B$1="Elektronisch",
    IF(E87="m", ROUNDDOWN((($G$2/G87)- Tabelle3!$R$3)/Tabelle3!$S$3, 0),
    IF(E87="w", ROUNDDOWN((($G$2/G87)- Tabelle3!$M$3)/Tabelle3!$N$3, 0), "")),
"")))</f>
        <v/>
      </c>
      <c r="U87" t="str">
        <f>IF(ISBLANK(H87),"",
IF($B$1="Mit Hand",
    IF(E87="m", ROUNDDOWN(($H$2/(H87+0.24)-Tabelle3!$R$4)/Tabelle3!$S$4, 0),
    IF(E87="w", ROUNDDOWN(($H$2/(H87+0.24)- Tabelle3!$M$4)/Tabelle3!$N$4, 0), "")),
IF($B$1="Elektronisch",
    IF(E87="m", ROUNDDOWN((($H$2/H87)- Tabelle3!$R$4)/Tabelle3!$S$4, 0),
    IF(E87="w", ROUNDDOWN((($H$2/H87)- Tabelle3!$M$4)/Tabelle3!$N$4, 0), "")),
"")))</f>
        <v/>
      </c>
      <c r="V87" t="str">
        <f>IF(ISBLANK(I87), "",
IF(E87="m", ROUNDDOWN((($I$2/I87)- Tabelle3!$R$5)/Tabelle3!$S$5, 0),
    IF(E87="w", ROUNDDOWN((($I$2/I87)- Tabelle3!$M$5)/Tabelle3!$N$5, 0), "")))</f>
        <v/>
      </c>
      <c r="W87" t="str">
        <f>IF(ISBLANK(J87),"",
IF(E87="m", ROUNDDOWN((($J$2/J87)- Tabelle3!$R$6)/Tabelle3!$S$6, 0)))</f>
        <v/>
      </c>
      <c r="X87" t="str">
        <f>IF(ISBLANK(K87), "",
IF(E87="m", ROUNDDOWN((($K$2/K87)- Tabelle3!$R$7)/Tabelle3!$S$7, 0),
    IF(E87="w", ROUNDDOWN((($K$2/K87)- Tabelle3!$M$7)/Tabelle3!$N$7, 0), "")))</f>
        <v/>
      </c>
      <c r="Y87" t="str">
        <f>IF(ISBLANK(L87), "",
IF(E87="m", ROUNDDOWN((($L$2/L87)- Tabelle3!$R$8)/Tabelle3!$S$8, 0),
    IF(E87="w", ROUNDDOWN((($L$2/L87)- Tabelle3!$M$8)/Tabelle3!$N$8, 0), "")))</f>
        <v/>
      </c>
      <c r="Z87" t="str">
        <f>IF(ISBLANK(M87),
    "",
    IF(E87="m",
        ROUNDDOWN((SQRT(M87) - Tabelle3!$R$9) / Tabelle3!$S$9, 0),
        IF(E87="w",
            ROUNDDOWN((SQRT(M87) - Tabelle3!$M$9) / Tabelle3!$N$9, 0),
            ""
        )
    )
)</f>
        <v/>
      </c>
      <c r="AA87" t="str">
        <f>IF(ISBLANK(N87), "", IF(E87="m", ROUNDDOWN((SQRT(N87) - Tabelle3!$R$10) / Tabelle3!$S$10, 0), IF(E87="w", ROUNDDOWN((SQRT(N87) - Tabelle3!$M$10) / Tabelle3!$N$10, 0), "" ) ) )</f>
        <v/>
      </c>
      <c r="AB87" t="str">
        <f>IF(ISBLANK(O87),"", IF(E87="m", ROUNDDOWN((SQRT(O87) - Tabelle3!$R$11) / Tabelle3!$S$11, 0), IF(E87="w", ROUNDDOWN((SQRT(O87) - Tabelle3!$M$11) / Tabelle3!$N$11, 0), "" ) ) )</f>
        <v/>
      </c>
      <c r="AC87" t="str">
        <f>IF(ISBLANK(P87), "", IF(E87="m", ROUNDDOWN((SQRT(P87) - Tabelle3!$R$12) / Tabelle3!$S$12, 0), IF(E87="w", ROUNDDOWN((SQRT(P87) - Tabelle3!$M$12) / Tabelle3!$N$12, 0), "" ) ) )</f>
        <v/>
      </c>
      <c r="AD87" t="str">
        <f>IF(ISBLANK(Q87), "", IF(E87="m", ROUNDDOWN((SQRT(Q87) - Tabelle3!$R$13) / Tabelle3!$S$13, 0), IF(E87="w", ROUNDDOWN((SQRT(Q87) - Tabelle3!$M$13) / Tabelle3!$N$13, 0), "" ) ) )</f>
        <v/>
      </c>
      <c r="AE87" t="str">
        <f>IF(ISBLANK(R87), "", IF(E87="m", ROUNDDOWN((SQRT(R87) - Tabelle3!$R$14) / Tabelle3!$S$14, 0), IF(E87="w", ROUNDDOWN((SQRT(R87) - Tabelle3!$M$14) / Tabelle3!$N$14, 0), "" ) ) )</f>
        <v/>
      </c>
      <c r="AF8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87" s="30" t="str">
        <f>IF(D87 &lt;&gt; "",
    IF(E87 = "m",
        IF(AF87 &gt;= VLOOKUP(D87, Tabelle3!$A$26:$D$36, 4, TRUE), "Ehrenurkunde",
        IF(AF87 &gt;= VLOOKUP(D87, Tabelle3!$A$26:$D$36, 3, TRUE), "Siegerurkunde", "Teilnehmerurkunde")),
    IF(AF87 &gt;= VLOOKUP(D87, Tabelle3!$A$15:$D$24, 4, TRUE), "Ehrenurkunde",
        IF(AF87 &gt;= VLOOKUP(D87, Tabelle3!$A$15:$D$24, 3, TRUE), "Siegerurkunde", "Teilnehmerurkunde"))
    ),
"")</f>
        <v/>
      </c>
    </row>
    <row r="88" spans="1:33">
      <c r="A88" s="31"/>
      <c r="B88" s="31"/>
      <c r="C88" s="31"/>
      <c r="D88" s="31"/>
      <c r="E88" s="31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t="str">
        <f>IF(ISBLANK(F88),"",IF($B$1="Mit Hand",
    IF(E88="m", ROUNDDOWN(($F$2/(F88+0.24)-Tabelle3!$R$2)/Tabelle3!$S$2, 0),
    IF(E88="w", ROUNDDOWN(($F$2/(F88+0.24)- Tabelle3!$M$2)/Tabelle3!$N$2, 0), "")),
IF($B$1="Elektronisch",
    IF(E88="m", ROUNDDOWN((($F$2/F88)- Tabelle3!$R$2)/Tabelle3!$S$2, 0),
    IF(E88="w", ROUNDDOWN((($F$2/F88)- Tabelle3!$M$2)/Tabelle3!$N$2, 0), "")),
"")))</f>
        <v/>
      </c>
      <c r="T88" t="str">
        <f>IF(ISBLANK(G88), "",
IF($B$1="Mit Hand",
    IF(E88="m", ROUNDDOWN(($G$2/(G88+0.24)-Tabelle3!$R$3)/Tabelle3!$S$3, 0),
    IF(E88="w", ROUNDDOWN(($G$2/(G88+0.24)- Tabelle3!$M$3)/Tabelle3!$N$3, 0), "")),
IF($B$1="Elektronisch",
    IF(E88="m", ROUNDDOWN((($G$2/G88)- Tabelle3!$R$3)/Tabelle3!$S$3, 0),
    IF(E88="w", ROUNDDOWN((($G$2/G88)- Tabelle3!$M$3)/Tabelle3!$N$3, 0), "")),
"")))</f>
        <v/>
      </c>
      <c r="U88" t="str">
        <f>IF(ISBLANK(H88),"",
IF($B$1="Mit Hand",
    IF(E88="m", ROUNDDOWN(($H$2/(H88+0.24)-Tabelle3!$R$4)/Tabelle3!$S$4, 0),
    IF(E88="w", ROUNDDOWN(($H$2/(H88+0.24)- Tabelle3!$M$4)/Tabelle3!$N$4, 0), "")),
IF($B$1="Elektronisch",
    IF(E88="m", ROUNDDOWN((($H$2/H88)- Tabelle3!$R$4)/Tabelle3!$S$4, 0),
    IF(E88="w", ROUNDDOWN((($H$2/H88)- Tabelle3!$M$4)/Tabelle3!$N$4, 0), "")),
"")))</f>
        <v/>
      </c>
      <c r="V88" t="str">
        <f>IF(ISBLANK(I88), "",
IF(E88="m", ROUNDDOWN((($I$2/I88)- Tabelle3!$R$5)/Tabelle3!$S$5, 0),
    IF(E88="w", ROUNDDOWN((($I$2/I88)- Tabelle3!$M$5)/Tabelle3!$N$5, 0), "")))</f>
        <v/>
      </c>
      <c r="W88" t="str">
        <f>IF(ISBLANK(J88),"",
IF(E88="m", ROUNDDOWN((($J$2/J88)- Tabelle3!$R$6)/Tabelle3!$S$6, 0)))</f>
        <v/>
      </c>
      <c r="X88" t="str">
        <f>IF(ISBLANK(K88), "",
IF(E88="m", ROUNDDOWN((($K$2/K88)- Tabelle3!$R$7)/Tabelle3!$S$7, 0),
    IF(E88="w", ROUNDDOWN((($K$2/K88)- Tabelle3!$M$7)/Tabelle3!$N$7, 0), "")))</f>
        <v/>
      </c>
      <c r="Y88" t="str">
        <f>IF(ISBLANK(L88), "",
IF(E88="m", ROUNDDOWN((($L$2/L88)- Tabelle3!$R$8)/Tabelle3!$S$8, 0),
    IF(E88="w", ROUNDDOWN((($L$2/L88)- Tabelle3!$M$8)/Tabelle3!$N$8, 0), "")))</f>
        <v/>
      </c>
      <c r="Z88" t="str">
        <f>IF(ISBLANK(M88),
    "",
    IF(E88="m",
        ROUNDDOWN((SQRT(M88) - Tabelle3!$R$9) / Tabelle3!$S$9, 0),
        IF(E88="w",
            ROUNDDOWN((SQRT(M88) - Tabelle3!$M$9) / Tabelle3!$N$9, 0),
            ""
        )
    )
)</f>
        <v/>
      </c>
      <c r="AA88" t="str">
        <f>IF(ISBLANK(N88), "", IF(E88="m", ROUNDDOWN((SQRT(N88) - Tabelle3!$R$10) / Tabelle3!$S$10, 0), IF(E88="w", ROUNDDOWN((SQRT(N88) - Tabelle3!$M$10) / Tabelle3!$N$10, 0), "" ) ) )</f>
        <v/>
      </c>
      <c r="AB88" t="str">
        <f>IF(ISBLANK(O88),"", IF(E88="m", ROUNDDOWN((SQRT(O88) - Tabelle3!$R$11) / Tabelle3!$S$11, 0), IF(E88="w", ROUNDDOWN((SQRT(O88) - Tabelle3!$M$11) / Tabelle3!$N$11, 0), "" ) ) )</f>
        <v/>
      </c>
      <c r="AC88" t="str">
        <f>IF(ISBLANK(P88), "", IF(E88="m", ROUNDDOWN((SQRT(P88) - Tabelle3!$R$12) / Tabelle3!$S$12, 0), IF(E88="w", ROUNDDOWN((SQRT(P88) - Tabelle3!$M$12) / Tabelle3!$N$12, 0), "" ) ) )</f>
        <v/>
      </c>
      <c r="AD88" t="str">
        <f>IF(ISBLANK(Q88), "", IF(E88="m", ROUNDDOWN((SQRT(Q88) - Tabelle3!$R$13) / Tabelle3!$S$13, 0), IF(E88="w", ROUNDDOWN((SQRT(Q88) - Tabelle3!$M$13) / Tabelle3!$N$13, 0), "" ) ) )</f>
        <v/>
      </c>
      <c r="AE88" t="str">
        <f>IF(ISBLANK(R88), "", IF(E88="m", ROUNDDOWN((SQRT(R88) - Tabelle3!$R$14) / Tabelle3!$S$14, 0), IF(E88="w", ROUNDDOWN((SQRT(R88) - Tabelle3!$M$14) / Tabelle3!$N$14, 0), "" ) ) )</f>
        <v/>
      </c>
      <c r="AF8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88" s="30" t="str">
        <f>IF(D88 &lt;&gt; "",
    IF(E88 = "m",
        IF(AF88 &gt;= VLOOKUP(D88, Tabelle3!$A$26:$D$36, 4, TRUE), "Ehrenurkunde",
        IF(AF88 &gt;= VLOOKUP(D88, Tabelle3!$A$26:$D$36, 3, TRUE), "Siegerurkunde", "Teilnehmerurkunde")),
    IF(AF88 &gt;= VLOOKUP(D88, Tabelle3!$A$15:$D$24, 4, TRUE), "Ehrenurkunde",
        IF(AF88 &gt;= VLOOKUP(D88, Tabelle3!$A$15:$D$24, 3, TRUE), "Siegerurkunde", "Teilnehmerurkunde"))
    ),
"")</f>
        <v/>
      </c>
    </row>
    <row r="89" spans="1:33">
      <c r="A89" s="31"/>
      <c r="B89" s="31"/>
      <c r="C89" s="31"/>
      <c r="D89" s="31"/>
      <c r="E89" s="31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t="str">
        <f>IF(ISBLANK(F89),"",IF($B$1="Mit Hand",
    IF(E89="m", ROUNDDOWN(($F$2/(F89+0.24)-Tabelle3!$R$2)/Tabelle3!$S$2, 0),
    IF(E89="w", ROUNDDOWN(($F$2/(F89+0.24)- Tabelle3!$M$2)/Tabelle3!$N$2, 0), "")),
IF($B$1="Elektronisch",
    IF(E89="m", ROUNDDOWN((($F$2/F89)- Tabelle3!$R$2)/Tabelle3!$S$2, 0),
    IF(E89="w", ROUNDDOWN((($F$2/F89)- Tabelle3!$M$2)/Tabelle3!$N$2, 0), "")),
"")))</f>
        <v/>
      </c>
      <c r="T89" t="str">
        <f>IF(ISBLANK(G89), "",
IF($B$1="Mit Hand",
    IF(E89="m", ROUNDDOWN(($G$2/(G89+0.24)-Tabelle3!$R$3)/Tabelle3!$S$3, 0),
    IF(E89="w", ROUNDDOWN(($G$2/(G89+0.24)- Tabelle3!$M$3)/Tabelle3!$N$3, 0), "")),
IF($B$1="Elektronisch",
    IF(E89="m", ROUNDDOWN((($G$2/G89)- Tabelle3!$R$3)/Tabelle3!$S$3, 0),
    IF(E89="w", ROUNDDOWN((($G$2/G89)- Tabelle3!$M$3)/Tabelle3!$N$3, 0), "")),
"")))</f>
        <v/>
      </c>
      <c r="U89" t="str">
        <f>IF(ISBLANK(H89),"",
IF($B$1="Mit Hand",
    IF(E89="m", ROUNDDOWN(($H$2/(H89+0.24)-Tabelle3!$R$4)/Tabelle3!$S$4, 0),
    IF(E89="w", ROUNDDOWN(($H$2/(H89+0.24)- Tabelle3!$M$4)/Tabelle3!$N$4, 0), "")),
IF($B$1="Elektronisch",
    IF(E89="m", ROUNDDOWN((($H$2/H89)- Tabelle3!$R$4)/Tabelle3!$S$4, 0),
    IF(E89="w", ROUNDDOWN((($H$2/H89)- Tabelle3!$M$4)/Tabelle3!$N$4, 0), "")),
"")))</f>
        <v/>
      </c>
      <c r="V89" t="str">
        <f>IF(ISBLANK(I89), "",
IF(E89="m", ROUNDDOWN((($I$2/I89)- Tabelle3!$R$5)/Tabelle3!$S$5, 0),
    IF(E89="w", ROUNDDOWN((($I$2/I89)- Tabelle3!$M$5)/Tabelle3!$N$5, 0), "")))</f>
        <v/>
      </c>
      <c r="W89" t="str">
        <f>IF(ISBLANK(J89),"",
IF(E89="m", ROUNDDOWN((($J$2/J89)- Tabelle3!$R$6)/Tabelle3!$S$6, 0)))</f>
        <v/>
      </c>
      <c r="X89" t="str">
        <f>IF(ISBLANK(K89), "",
IF(E89="m", ROUNDDOWN((($K$2/K89)- Tabelle3!$R$7)/Tabelle3!$S$7, 0),
    IF(E89="w", ROUNDDOWN((($K$2/K89)- Tabelle3!$M$7)/Tabelle3!$N$7, 0), "")))</f>
        <v/>
      </c>
      <c r="Y89" t="str">
        <f>IF(ISBLANK(L89), "",
IF(E89="m", ROUNDDOWN((($L$2/L89)- Tabelle3!$R$8)/Tabelle3!$S$8, 0),
    IF(E89="w", ROUNDDOWN((($L$2/L89)- Tabelle3!$M$8)/Tabelle3!$N$8, 0), "")))</f>
        <v/>
      </c>
      <c r="Z89" t="str">
        <f>IF(ISBLANK(M89),
    "",
    IF(E89="m",
        ROUNDDOWN((SQRT(M89) - Tabelle3!$R$9) / Tabelle3!$S$9, 0),
        IF(E89="w",
            ROUNDDOWN((SQRT(M89) - Tabelle3!$M$9) / Tabelle3!$N$9, 0),
            ""
        )
    )
)</f>
        <v/>
      </c>
      <c r="AA89" t="str">
        <f>IF(ISBLANK(N89), "", IF(E89="m", ROUNDDOWN((SQRT(N89) - Tabelle3!$R$10) / Tabelle3!$S$10, 0), IF(E89="w", ROUNDDOWN((SQRT(N89) - Tabelle3!$M$10) / Tabelle3!$N$10, 0), "" ) ) )</f>
        <v/>
      </c>
      <c r="AB89" t="str">
        <f>IF(ISBLANK(O89),"", IF(E89="m", ROUNDDOWN((SQRT(O89) - Tabelle3!$R$11) / Tabelle3!$S$11, 0), IF(E89="w", ROUNDDOWN((SQRT(O89) - Tabelle3!$M$11) / Tabelle3!$N$11, 0), "" ) ) )</f>
        <v/>
      </c>
      <c r="AC89" t="str">
        <f>IF(ISBLANK(P89), "", IF(E89="m", ROUNDDOWN((SQRT(P89) - Tabelle3!$R$12) / Tabelle3!$S$12, 0), IF(E89="w", ROUNDDOWN((SQRT(P89) - Tabelle3!$M$12) / Tabelle3!$N$12, 0), "" ) ) )</f>
        <v/>
      </c>
      <c r="AD89" t="str">
        <f>IF(ISBLANK(Q89), "", IF(E89="m", ROUNDDOWN((SQRT(Q89) - Tabelle3!$R$13) / Tabelle3!$S$13, 0), IF(E89="w", ROUNDDOWN((SQRT(Q89) - Tabelle3!$M$13) / Tabelle3!$N$13, 0), "" ) ) )</f>
        <v/>
      </c>
      <c r="AE89" t="str">
        <f>IF(ISBLANK(R89), "", IF(E89="m", ROUNDDOWN((SQRT(R89) - Tabelle3!$R$14) / Tabelle3!$S$14, 0), IF(E89="w", ROUNDDOWN((SQRT(R89) - Tabelle3!$M$14) / Tabelle3!$N$14, 0), "" ) ) )</f>
        <v/>
      </c>
      <c r="AF8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89" s="30" t="str">
        <f>IF(D89 &lt;&gt; "",
    IF(E89 = "m",
        IF(AF89 &gt;= VLOOKUP(D89, Tabelle3!$A$26:$D$36, 4, TRUE), "Ehrenurkunde",
        IF(AF89 &gt;= VLOOKUP(D89, Tabelle3!$A$26:$D$36, 3, TRUE), "Siegerurkunde", "Teilnehmerurkunde")),
    IF(AF89 &gt;= VLOOKUP(D89, Tabelle3!$A$15:$D$24, 4, TRUE), "Ehrenurkunde",
        IF(AF89 &gt;= VLOOKUP(D89, Tabelle3!$A$15:$D$24, 3, TRUE), "Siegerurkunde", "Teilnehmerurkunde"))
    ),
"")</f>
        <v/>
      </c>
    </row>
    <row r="90" spans="1:33">
      <c r="A90" s="31"/>
      <c r="B90" s="31"/>
      <c r="C90" s="31"/>
      <c r="D90" s="31"/>
      <c r="E90" s="31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t="str">
        <f>IF(ISBLANK(F90),"",IF($B$1="Mit Hand",
    IF(E90="m", ROUNDDOWN(($F$2/(F90+0.24)-Tabelle3!$R$2)/Tabelle3!$S$2, 0),
    IF(E90="w", ROUNDDOWN(($F$2/(F90+0.24)- Tabelle3!$M$2)/Tabelle3!$N$2, 0), "")),
IF($B$1="Elektronisch",
    IF(E90="m", ROUNDDOWN((($F$2/F90)- Tabelle3!$R$2)/Tabelle3!$S$2, 0),
    IF(E90="w", ROUNDDOWN((($F$2/F90)- Tabelle3!$M$2)/Tabelle3!$N$2, 0), "")),
"")))</f>
        <v/>
      </c>
      <c r="T90" t="str">
        <f>IF(ISBLANK(G90), "",
IF($B$1="Mit Hand",
    IF(E90="m", ROUNDDOWN(($G$2/(G90+0.24)-Tabelle3!$R$3)/Tabelle3!$S$3, 0),
    IF(E90="w", ROUNDDOWN(($G$2/(G90+0.24)- Tabelle3!$M$3)/Tabelle3!$N$3, 0), "")),
IF($B$1="Elektronisch",
    IF(E90="m", ROUNDDOWN((($G$2/G90)- Tabelle3!$R$3)/Tabelle3!$S$3, 0),
    IF(E90="w", ROUNDDOWN((($G$2/G90)- Tabelle3!$M$3)/Tabelle3!$N$3, 0), "")),
"")))</f>
        <v/>
      </c>
      <c r="U90" t="str">
        <f>IF(ISBLANK(H90),"",
IF($B$1="Mit Hand",
    IF(E90="m", ROUNDDOWN(($H$2/(H90+0.24)-Tabelle3!$R$4)/Tabelle3!$S$4, 0),
    IF(E90="w", ROUNDDOWN(($H$2/(H90+0.24)- Tabelle3!$M$4)/Tabelle3!$N$4, 0), "")),
IF($B$1="Elektronisch",
    IF(E90="m", ROUNDDOWN((($H$2/H90)- Tabelle3!$R$4)/Tabelle3!$S$4, 0),
    IF(E90="w", ROUNDDOWN((($H$2/H90)- Tabelle3!$M$4)/Tabelle3!$N$4, 0), "")),
"")))</f>
        <v/>
      </c>
      <c r="V90" t="str">
        <f>IF(ISBLANK(I90), "",
IF(E90="m", ROUNDDOWN((($I$2/I90)- Tabelle3!$R$5)/Tabelle3!$S$5, 0),
    IF(E90="w", ROUNDDOWN((($I$2/I90)- Tabelle3!$M$5)/Tabelle3!$N$5, 0), "")))</f>
        <v/>
      </c>
      <c r="W90" t="str">
        <f>IF(ISBLANK(J90),"",
IF(E90="m", ROUNDDOWN((($J$2/J90)- Tabelle3!$R$6)/Tabelle3!$S$6, 0)))</f>
        <v/>
      </c>
      <c r="X90" t="str">
        <f>IF(ISBLANK(K90), "",
IF(E90="m", ROUNDDOWN((($K$2/K90)- Tabelle3!$R$7)/Tabelle3!$S$7, 0),
    IF(E90="w", ROUNDDOWN((($K$2/K90)- Tabelle3!$M$7)/Tabelle3!$N$7, 0), "")))</f>
        <v/>
      </c>
      <c r="Y90" t="str">
        <f>IF(ISBLANK(L90), "",
IF(E90="m", ROUNDDOWN((($L$2/L90)- Tabelle3!$R$8)/Tabelle3!$S$8, 0),
    IF(E90="w", ROUNDDOWN((($L$2/L90)- Tabelle3!$M$8)/Tabelle3!$N$8, 0), "")))</f>
        <v/>
      </c>
      <c r="Z90" t="str">
        <f>IF(ISBLANK(M90),
    "",
    IF(E90="m",
        ROUNDDOWN((SQRT(M90) - Tabelle3!$R$9) / Tabelle3!$S$9, 0),
        IF(E90="w",
            ROUNDDOWN((SQRT(M90) - Tabelle3!$M$9) / Tabelle3!$N$9, 0),
            ""
        )
    )
)</f>
        <v/>
      </c>
      <c r="AA90" t="str">
        <f>IF(ISBLANK(N90), "", IF(E90="m", ROUNDDOWN((SQRT(N90) - Tabelle3!$R$10) / Tabelle3!$S$10, 0), IF(E90="w", ROUNDDOWN((SQRT(N90) - Tabelle3!$M$10) / Tabelle3!$N$10, 0), "" ) ) )</f>
        <v/>
      </c>
      <c r="AB90" t="str">
        <f>IF(ISBLANK(O90),"", IF(E90="m", ROUNDDOWN((SQRT(O90) - Tabelle3!$R$11) / Tabelle3!$S$11, 0), IF(E90="w", ROUNDDOWN((SQRT(O90) - Tabelle3!$M$11) / Tabelle3!$N$11, 0), "" ) ) )</f>
        <v/>
      </c>
      <c r="AC90" t="str">
        <f>IF(ISBLANK(P90), "", IF(E90="m", ROUNDDOWN((SQRT(P90) - Tabelle3!$R$12) / Tabelle3!$S$12, 0), IF(E90="w", ROUNDDOWN((SQRT(P90) - Tabelle3!$M$12) / Tabelle3!$N$12, 0), "" ) ) )</f>
        <v/>
      </c>
      <c r="AD90" t="str">
        <f>IF(ISBLANK(Q90), "", IF(E90="m", ROUNDDOWN((SQRT(Q90) - Tabelle3!$R$13) / Tabelle3!$S$13, 0), IF(E90="w", ROUNDDOWN((SQRT(Q90) - Tabelle3!$M$13) / Tabelle3!$N$13, 0), "" ) ) )</f>
        <v/>
      </c>
      <c r="AE90" t="str">
        <f>IF(ISBLANK(R90), "", IF(E90="m", ROUNDDOWN((SQRT(R90) - Tabelle3!$R$14) / Tabelle3!$S$14, 0), IF(E90="w", ROUNDDOWN((SQRT(R90) - Tabelle3!$M$14) / Tabelle3!$N$14, 0), "" ) ) )</f>
        <v/>
      </c>
      <c r="AF9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90" s="30" t="str">
        <f>IF(D90 &lt;&gt; "",
    IF(E90 = "m",
        IF(AF90 &gt;= VLOOKUP(D90, Tabelle3!$A$26:$D$36, 4, TRUE), "Ehrenurkunde",
        IF(AF90 &gt;= VLOOKUP(D90, Tabelle3!$A$26:$D$36, 3, TRUE), "Siegerurkunde", "Teilnehmerurkunde")),
    IF(AF90 &gt;= VLOOKUP(D90, Tabelle3!$A$15:$D$24, 4, TRUE), "Ehrenurkunde",
        IF(AF90 &gt;= VLOOKUP(D90, Tabelle3!$A$15:$D$24, 3, TRUE), "Siegerurkunde", "Teilnehmerurkunde"))
    ),
"")</f>
        <v/>
      </c>
    </row>
    <row r="91" spans="1:33">
      <c r="A91" s="31"/>
      <c r="B91" s="31"/>
      <c r="C91" s="31"/>
      <c r="D91" s="31"/>
      <c r="E91" s="31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t="str">
        <f>IF(ISBLANK(F91),"",IF($B$1="Mit Hand",
    IF(E91="m", ROUNDDOWN(($F$2/(F91+0.24)-Tabelle3!$R$2)/Tabelle3!$S$2, 0),
    IF(E91="w", ROUNDDOWN(($F$2/(F91+0.24)- Tabelle3!$M$2)/Tabelle3!$N$2, 0), "")),
IF($B$1="Elektronisch",
    IF(E91="m", ROUNDDOWN((($F$2/F91)- Tabelle3!$R$2)/Tabelle3!$S$2, 0),
    IF(E91="w", ROUNDDOWN((($F$2/F91)- Tabelle3!$M$2)/Tabelle3!$N$2, 0), "")),
"")))</f>
        <v/>
      </c>
      <c r="T91" t="str">
        <f>IF(ISBLANK(G91), "",
IF($B$1="Mit Hand",
    IF(E91="m", ROUNDDOWN(($G$2/(G91+0.24)-Tabelle3!$R$3)/Tabelle3!$S$3, 0),
    IF(E91="w", ROUNDDOWN(($G$2/(G91+0.24)- Tabelle3!$M$3)/Tabelle3!$N$3, 0), "")),
IF($B$1="Elektronisch",
    IF(E91="m", ROUNDDOWN((($G$2/G91)- Tabelle3!$R$3)/Tabelle3!$S$3, 0),
    IF(E91="w", ROUNDDOWN((($G$2/G91)- Tabelle3!$M$3)/Tabelle3!$N$3, 0), "")),
"")))</f>
        <v/>
      </c>
      <c r="U91" t="str">
        <f>IF(ISBLANK(H91),"",
IF($B$1="Mit Hand",
    IF(E91="m", ROUNDDOWN(($H$2/(H91+0.24)-Tabelle3!$R$4)/Tabelle3!$S$4, 0),
    IF(E91="w", ROUNDDOWN(($H$2/(H91+0.24)- Tabelle3!$M$4)/Tabelle3!$N$4, 0), "")),
IF($B$1="Elektronisch",
    IF(E91="m", ROUNDDOWN((($H$2/H91)- Tabelle3!$R$4)/Tabelle3!$S$4, 0),
    IF(E91="w", ROUNDDOWN((($H$2/H91)- Tabelle3!$M$4)/Tabelle3!$N$4, 0), "")),
"")))</f>
        <v/>
      </c>
      <c r="V91" t="str">
        <f>IF(ISBLANK(I91), "",
IF(E91="m", ROUNDDOWN((($I$2/I91)- Tabelle3!$R$5)/Tabelle3!$S$5, 0),
    IF(E91="w", ROUNDDOWN((($I$2/I91)- Tabelle3!$M$5)/Tabelle3!$N$5, 0), "")))</f>
        <v/>
      </c>
      <c r="W91" t="str">
        <f>IF(ISBLANK(J91),"",
IF(E91="m", ROUNDDOWN((($J$2/J91)- Tabelle3!$R$6)/Tabelle3!$S$6, 0)))</f>
        <v/>
      </c>
      <c r="X91" t="str">
        <f>IF(ISBLANK(K91), "",
IF(E91="m", ROUNDDOWN((($K$2/K91)- Tabelle3!$R$7)/Tabelle3!$S$7, 0),
    IF(E91="w", ROUNDDOWN((($K$2/K91)- Tabelle3!$M$7)/Tabelle3!$N$7, 0), "")))</f>
        <v/>
      </c>
      <c r="Y91" t="str">
        <f>IF(ISBLANK(L91), "",
IF(E91="m", ROUNDDOWN((($L$2/L91)- Tabelle3!$R$8)/Tabelle3!$S$8, 0),
    IF(E91="w", ROUNDDOWN((($L$2/L91)- Tabelle3!$M$8)/Tabelle3!$N$8, 0), "")))</f>
        <v/>
      </c>
      <c r="Z91" t="str">
        <f>IF(ISBLANK(M91),
    "",
    IF(E91="m",
        ROUNDDOWN((SQRT(M91) - Tabelle3!$R$9) / Tabelle3!$S$9, 0),
        IF(E91="w",
            ROUNDDOWN((SQRT(M91) - Tabelle3!$M$9) / Tabelle3!$N$9, 0),
            ""
        )
    )
)</f>
        <v/>
      </c>
      <c r="AA91" t="str">
        <f>IF(ISBLANK(N91), "", IF(E91="m", ROUNDDOWN((SQRT(N91) - Tabelle3!$R$10) / Tabelle3!$S$10, 0), IF(E91="w", ROUNDDOWN((SQRT(N91) - Tabelle3!$M$10) / Tabelle3!$N$10, 0), "" ) ) )</f>
        <v/>
      </c>
      <c r="AB91" t="str">
        <f>IF(ISBLANK(O91),"", IF(E91="m", ROUNDDOWN((SQRT(O91) - Tabelle3!$R$11) / Tabelle3!$S$11, 0), IF(E91="w", ROUNDDOWN((SQRT(O91) - Tabelle3!$M$11) / Tabelle3!$N$11, 0), "" ) ) )</f>
        <v/>
      </c>
      <c r="AC91" t="str">
        <f>IF(ISBLANK(P91), "", IF(E91="m", ROUNDDOWN((SQRT(P91) - Tabelle3!$R$12) / Tabelle3!$S$12, 0), IF(E91="w", ROUNDDOWN((SQRT(P91) - Tabelle3!$M$12) / Tabelle3!$N$12, 0), "" ) ) )</f>
        <v/>
      </c>
      <c r="AD91" t="str">
        <f>IF(ISBLANK(Q91), "", IF(E91="m", ROUNDDOWN((SQRT(Q91) - Tabelle3!$R$13) / Tabelle3!$S$13, 0), IF(E91="w", ROUNDDOWN((SQRT(Q91) - Tabelle3!$M$13) / Tabelle3!$N$13, 0), "" ) ) )</f>
        <v/>
      </c>
      <c r="AE91" t="str">
        <f>IF(ISBLANK(R91), "", IF(E91="m", ROUNDDOWN((SQRT(R91) - Tabelle3!$R$14) / Tabelle3!$S$14, 0), IF(E91="w", ROUNDDOWN((SQRT(R91) - Tabelle3!$M$14) / Tabelle3!$N$14, 0), "" ) ) )</f>
        <v/>
      </c>
      <c r="AF9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91" s="30" t="str">
        <f>IF(D91 &lt;&gt; "",
    IF(E91 = "m",
        IF(AF91 &gt;= VLOOKUP(D91, Tabelle3!$A$26:$D$36, 4, TRUE), "Ehrenurkunde",
        IF(AF91 &gt;= VLOOKUP(D91, Tabelle3!$A$26:$D$36, 3, TRUE), "Siegerurkunde", "Teilnehmerurkunde")),
    IF(AF91 &gt;= VLOOKUP(D91, Tabelle3!$A$15:$D$24, 4, TRUE), "Ehrenurkunde",
        IF(AF91 &gt;= VLOOKUP(D91, Tabelle3!$A$15:$D$24, 3, TRUE), "Siegerurkunde", "Teilnehmerurkunde"))
    ),
"")</f>
        <v/>
      </c>
    </row>
    <row r="92" spans="1:33">
      <c r="A92" s="31"/>
      <c r="B92" s="31"/>
      <c r="C92" s="31"/>
      <c r="D92" s="31"/>
      <c r="E92" s="31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t="str">
        <f>IF(ISBLANK(F92),"",IF($B$1="Mit Hand",
    IF(E92="m", ROUNDDOWN(($F$2/(F92+0.24)-Tabelle3!$R$2)/Tabelle3!$S$2, 0),
    IF(E92="w", ROUNDDOWN(($F$2/(F92+0.24)- Tabelle3!$M$2)/Tabelle3!$N$2, 0), "")),
IF($B$1="Elektronisch",
    IF(E92="m", ROUNDDOWN((($F$2/F92)- Tabelle3!$R$2)/Tabelle3!$S$2, 0),
    IF(E92="w", ROUNDDOWN((($F$2/F92)- Tabelle3!$M$2)/Tabelle3!$N$2, 0), "")),
"")))</f>
        <v/>
      </c>
      <c r="T92" t="str">
        <f>IF(ISBLANK(G92), "",
IF($B$1="Mit Hand",
    IF(E92="m", ROUNDDOWN(($G$2/(G92+0.24)-Tabelle3!$R$3)/Tabelle3!$S$3, 0),
    IF(E92="w", ROUNDDOWN(($G$2/(G92+0.24)- Tabelle3!$M$3)/Tabelle3!$N$3, 0), "")),
IF($B$1="Elektronisch",
    IF(E92="m", ROUNDDOWN((($G$2/G92)- Tabelle3!$R$3)/Tabelle3!$S$3, 0),
    IF(E92="w", ROUNDDOWN((($G$2/G92)- Tabelle3!$M$3)/Tabelle3!$N$3, 0), "")),
"")))</f>
        <v/>
      </c>
      <c r="U92" t="str">
        <f>IF(ISBLANK(H92),"",
IF($B$1="Mit Hand",
    IF(E92="m", ROUNDDOWN(($H$2/(H92+0.24)-Tabelle3!$R$4)/Tabelle3!$S$4, 0),
    IF(E92="w", ROUNDDOWN(($H$2/(H92+0.24)- Tabelle3!$M$4)/Tabelle3!$N$4, 0), "")),
IF($B$1="Elektronisch",
    IF(E92="m", ROUNDDOWN((($H$2/H92)- Tabelle3!$R$4)/Tabelle3!$S$4, 0),
    IF(E92="w", ROUNDDOWN((($H$2/H92)- Tabelle3!$M$4)/Tabelle3!$N$4, 0), "")),
"")))</f>
        <v/>
      </c>
      <c r="V92" t="str">
        <f>IF(ISBLANK(I92), "",
IF(E92="m", ROUNDDOWN((($I$2/I92)- Tabelle3!$R$5)/Tabelle3!$S$5, 0),
    IF(E92="w", ROUNDDOWN((($I$2/I92)- Tabelle3!$M$5)/Tabelle3!$N$5, 0), "")))</f>
        <v/>
      </c>
      <c r="W92" t="str">
        <f>IF(ISBLANK(J92),"",
IF(E92="m", ROUNDDOWN((($J$2/J92)- Tabelle3!$R$6)/Tabelle3!$S$6, 0)))</f>
        <v/>
      </c>
      <c r="X92" t="str">
        <f>IF(ISBLANK(K92), "",
IF(E92="m", ROUNDDOWN((($K$2/K92)- Tabelle3!$R$7)/Tabelle3!$S$7, 0),
    IF(E92="w", ROUNDDOWN((($K$2/K92)- Tabelle3!$M$7)/Tabelle3!$N$7, 0), "")))</f>
        <v/>
      </c>
      <c r="Y92" t="str">
        <f>IF(ISBLANK(L92), "",
IF(E92="m", ROUNDDOWN((($L$2/L92)- Tabelle3!$R$8)/Tabelle3!$S$8, 0),
    IF(E92="w", ROUNDDOWN((($L$2/L92)- Tabelle3!$M$8)/Tabelle3!$N$8, 0), "")))</f>
        <v/>
      </c>
      <c r="Z92" t="str">
        <f>IF(ISBLANK(M92),
    "",
    IF(E92="m",
        ROUNDDOWN((SQRT(M92) - Tabelle3!$R$9) / Tabelle3!$S$9, 0),
        IF(E92="w",
            ROUNDDOWN((SQRT(M92) - Tabelle3!$M$9) / Tabelle3!$N$9, 0),
            ""
        )
    )
)</f>
        <v/>
      </c>
      <c r="AA92" t="str">
        <f>IF(ISBLANK(N92), "", IF(E92="m", ROUNDDOWN((SQRT(N92) - Tabelle3!$R$10) / Tabelle3!$S$10, 0), IF(E92="w", ROUNDDOWN((SQRT(N92) - Tabelle3!$M$10) / Tabelle3!$N$10, 0), "" ) ) )</f>
        <v/>
      </c>
      <c r="AB92" t="str">
        <f>IF(ISBLANK(O92),"", IF(E92="m", ROUNDDOWN((SQRT(O92) - Tabelle3!$R$11) / Tabelle3!$S$11, 0), IF(E92="w", ROUNDDOWN((SQRT(O92) - Tabelle3!$M$11) / Tabelle3!$N$11, 0), "" ) ) )</f>
        <v/>
      </c>
      <c r="AC92" t="str">
        <f>IF(ISBLANK(P92), "", IF(E92="m", ROUNDDOWN((SQRT(P92) - Tabelle3!$R$12) / Tabelle3!$S$12, 0), IF(E92="w", ROUNDDOWN((SQRT(P92) - Tabelle3!$M$12) / Tabelle3!$N$12, 0), "" ) ) )</f>
        <v/>
      </c>
      <c r="AD92" t="str">
        <f>IF(ISBLANK(Q92), "", IF(E92="m", ROUNDDOWN((SQRT(Q92) - Tabelle3!$R$13) / Tabelle3!$S$13, 0), IF(E92="w", ROUNDDOWN((SQRT(Q92) - Tabelle3!$M$13) / Tabelle3!$N$13, 0), "" ) ) )</f>
        <v/>
      </c>
      <c r="AE92" t="str">
        <f>IF(ISBLANK(R92), "", IF(E92="m", ROUNDDOWN((SQRT(R92) - Tabelle3!$R$14) / Tabelle3!$S$14, 0), IF(E92="w", ROUNDDOWN((SQRT(R92) - Tabelle3!$M$14) / Tabelle3!$N$14, 0), "" ) ) )</f>
        <v/>
      </c>
      <c r="AF9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92" s="30" t="str">
        <f>IF(D92 &lt;&gt; "",
    IF(E92 = "m",
        IF(AF92 &gt;= VLOOKUP(D92, Tabelle3!$A$26:$D$36, 4, TRUE), "Ehrenurkunde",
        IF(AF92 &gt;= VLOOKUP(D92, Tabelle3!$A$26:$D$36, 3, TRUE), "Siegerurkunde", "Teilnehmerurkunde")),
    IF(AF92 &gt;= VLOOKUP(D92, Tabelle3!$A$15:$D$24, 4, TRUE), "Ehrenurkunde",
        IF(AF92 &gt;= VLOOKUP(D92, Tabelle3!$A$15:$D$24, 3, TRUE), "Siegerurkunde", "Teilnehmerurkunde"))
    ),
"")</f>
        <v/>
      </c>
    </row>
    <row r="93" spans="1:33">
      <c r="A93" s="31"/>
      <c r="B93" s="31"/>
      <c r="C93" s="31"/>
      <c r="D93" s="31"/>
      <c r="E93" s="31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t="str">
        <f>IF(ISBLANK(F93),"",IF($B$1="Mit Hand",
    IF(E93="m", ROUNDDOWN(($F$2/(F93+0.24)-Tabelle3!$R$2)/Tabelle3!$S$2, 0),
    IF(E93="w", ROUNDDOWN(($F$2/(F93+0.24)- Tabelle3!$M$2)/Tabelle3!$N$2, 0), "")),
IF($B$1="Elektronisch",
    IF(E93="m", ROUNDDOWN((($F$2/F93)- Tabelle3!$R$2)/Tabelle3!$S$2, 0),
    IF(E93="w", ROUNDDOWN((($F$2/F93)- Tabelle3!$M$2)/Tabelle3!$N$2, 0), "")),
"")))</f>
        <v/>
      </c>
      <c r="T93" t="str">
        <f>IF(ISBLANK(G93), "",
IF($B$1="Mit Hand",
    IF(E93="m", ROUNDDOWN(($G$2/(G93+0.24)-Tabelle3!$R$3)/Tabelle3!$S$3, 0),
    IF(E93="w", ROUNDDOWN(($G$2/(G93+0.24)- Tabelle3!$M$3)/Tabelle3!$N$3, 0), "")),
IF($B$1="Elektronisch",
    IF(E93="m", ROUNDDOWN((($G$2/G93)- Tabelle3!$R$3)/Tabelle3!$S$3, 0),
    IF(E93="w", ROUNDDOWN((($G$2/G93)- Tabelle3!$M$3)/Tabelle3!$N$3, 0), "")),
"")))</f>
        <v/>
      </c>
      <c r="U93" t="str">
        <f>IF(ISBLANK(H93),"",
IF($B$1="Mit Hand",
    IF(E93="m", ROUNDDOWN(($H$2/(H93+0.24)-Tabelle3!$R$4)/Tabelle3!$S$4, 0),
    IF(E93="w", ROUNDDOWN(($H$2/(H93+0.24)- Tabelle3!$M$4)/Tabelle3!$N$4, 0), "")),
IF($B$1="Elektronisch",
    IF(E93="m", ROUNDDOWN((($H$2/H93)- Tabelle3!$R$4)/Tabelle3!$S$4, 0),
    IF(E93="w", ROUNDDOWN((($H$2/H93)- Tabelle3!$M$4)/Tabelle3!$N$4, 0), "")),
"")))</f>
        <v/>
      </c>
      <c r="V93" t="str">
        <f>IF(ISBLANK(I93), "",
IF(E93="m", ROUNDDOWN((($I$2/I93)- Tabelle3!$R$5)/Tabelle3!$S$5, 0),
    IF(E93="w", ROUNDDOWN((($I$2/I93)- Tabelle3!$M$5)/Tabelle3!$N$5, 0), "")))</f>
        <v/>
      </c>
      <c r="W93" t="str">
        <f>IF(ISBLANK(J93),"",
IF(E93="m", ROUNDDOWN((($J$2/J93)- Tabelle3!$R$6)/Tabelle3!$S$6, 0)))</f>
        <v/>
      </c>
      <c r="X93" t="str">
        <f>IF(ISBLANK(K93), "",
IF(E93="m", ROUNDDOWN((($K$2/K93)- Tabelle3!$R$7)/Tabelle3!$S$7, 0),
    IF(E93="w", ROUNDDOWN((($K$2/K93)- Tabelle3!$M$7)/Tabelle3!$N$7, 0), "")))</f>
        <v/>
      </c>
      <c r="Y93" t="str">
        <f>IF(ISBLANK(L93), "",
IF(E93="m", ROUNDDOWN((($L$2/L93)- Tabelle3!$R$8)/Tabelle3!$S$8, 0),
    IF(E93="w", ROUNDDOWN((($L$2/L93)- Tabelle3!$M$8)/Tabelle3!$N$8, 0), "")))</f>
        <v/>
      </c>
      <c r="Z93" t="str">
        <f>IF(ISBLANK(M93),
    "",
    IF(E93="m",
        ROUNDDOWN((SQRT(M93) - Tabelle3!$R$9) / Tabelle3!$S$9, 0),
        IF(E93="w",
            ROUNDDOWN((SQRT(M93) - Tabelle3!$M$9) / Tabelle3!$N$9, 0),
            ""
        )
    )
)</f>
        <v/>
      </c>
      <c r="AA93" t="str">
        <f>IF(ISBLANK(N93), "", IF(E93="m", ROUNDDOWN((SQRT(N93) - Tabelle3!$R$10) / Tabelle3!$S$10, 0), IF(E93="w", ROUNDDOWN((SQRT(N93) - Tabelle3!$M$10) / Tabelle3!$N$10, 0), "" ) ) )</f>
        <v/>
      </c>
      <c r="AB93" t="str">
        <f>IF(ISBLANK(O93),"", IF(E93="m", ROUNDDOWN((SQRT(O93) - Tabelle3!$R$11) / Tabelle3!$S$11, 0), IF(E93="w", ROUNDDOWN((SQRT(O93) - Tabelle3!$M$11) / Tabelle3!$N$11, 0), "" ) ) )</f>
        <v/>
      </c>
      <c r="AC93" t="str">
        <f>IF(ISBLANK(P93), "", IF(E93="m", ROUNDDOWN((SQRT(P93) - Tabelle3!$R$12) / Tabelle3!$S$12, 0), IF(E93="w", ROUNDDOWN((SQRT(P93) - Tabelle3!$M$12) / Tabelle3!$N$12, 0), "" ) ) )</f>
        <v/>
      </c>
      <c r="AD93" t="str">
        <f>IF(ISBLANK(Q93), "", IF(E93="m", ROUNDDOWN((SQRT(Q93) - Tabelle3!$R$13) / Tabelle3!$S$13, 0), IF(E93="w", ROUNDDOWN((SQRT(Q93) - Tabelle3!$M$13) / Tabelle3!$N$13, 0), "" ) ) )</f>
        <v/>
      </c>
      <c r="AE93" t="str">
        <f>IF(ISBLANK(R93), "", IF(E93="m", ROUNDDOWN((SQRT(R93) - Tabelle3!$R$14) / Tabelle3!$S$14, 0), IF(E93="w", ROUNDDOWN((SQRT(R93) - Tabelle3!$M$14) / Tabelle3!$N$14, 0), "" ) ) )</f>
        <v/>
      </c>
      <c r="AF9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93" s="30" t="str">
        <f>IF(D93 &lt;&gt; "",
    IF(E93 = "m",
        IF(AF93 &gt;= VLOOKUP(D93, Tabelle3!$A$26:$D$36, 4, TRUE), "Ehrenurkunde",
        IF(AF93 &gt;= VLOOKUP(D93, Tabelle3!$A$26:$D$36, 3, TRUE), "Siegerurkunde", "Teilnehmerurkunde")),
    IF(AF93 &gt;= VLOOKUP(D93, Tabelle3!$A$15:$D$24, 4, TRUE), "Ehrenurkunde",
        IF(AF93 &gt;= VLOOKUP(D93, Tabelle3!$A$15:$D$24, 3, TRUE), "Siegerurkunde", "Teilnehmerurkunde"))
    ),
"")</f>
        <v/>
      </c>
    </row>
    <row r="94" spans="1:33">
      <c r="A94" s="31"/>
      <c r="B94" s="31"/>
      <c r="C94" s="31"/>
      <c r="D94" s="31"/>
      <c r="E94" s="31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t="str">
        <f>IF(ISBLANK(F94),"",IF($B$1="Mit Hand",
    IF(E94="m", ROUNDDOWN(($F$2/(F94+0.24)-Tabelle3!$R$2)/Tabelle3!$S$2, 0),
    IF(E94="w", ROUNDDOWN(($F$2/(F94+0.24)- Tabelle3!$M$2)/Tabelle3!$N$2, 0), "")),
IF($B$1="Elektronisch",
    IF(E94="m", ROUNDDOWN((($F$2/F94)- Tabelle3!$R$2)/Tabelle3!$S$2, 0),
    IF(E94="w", ROUNDDOWN((($F$2/F94)- Tabelle3!$M$2)/Tabelle3!$N$2, 0), "")),
"")))</f>
        <v/>
      </c>
      <c r="T94" t="str">
        <f>IF(ISBLANK(G94), "",
IF($B$1="Mit Hand",
    IF(E94="m", ROUNDDOWN(($G$2/(G94+0.24)-Tabelle3!$R$3)/Tabelle3!$S$3, 0),
    IF(E94="w", ROUNDDOWN(($G$2/(G94+0.24)- Tabelle3!$M$3)/Tabelle3!$N$3, 0), "")),
IF($B$1="Elektronisch",
    IF(E94="m", ROUNDDOWN((($G$2/G94)- Tabelle3!$R$3)/Tabelle3!$S$3, 0),
    IF(E94="w", ROUNDDOWN((($G$2/G94)- Tabelle3!$M$3)/Tabelle3!$N$3, 0), "")),
"")))</f>
        <v/>
      </c>
      <c r="U94" t="str">
        <f>IF(ISBLANK(H94),"",
IF($B$1="Mit Hand",
    IF(E94="m", ROUNDDOWN(($H$2/(H94+0.24)-Tabelle3!$R$4)/Tabelle3!$S$4, 0),
    IF(E94="w", ROUNDDOWN(($H$2/(H94+0.24)- Tabelle3!$M$4)/Tabelle3!$N$4, 0), "")),
IF($B$1="Elektronisch",
    IF(E94="m", ROUNDDOWN((($H$2/H94)- Tabelle3!$R$4)/Tabelle3!$S$4, 0),
    IF(E94="w", ROUNDDOWN((($H$2/H94)- Tabelle3!$M$4)/Tabelle3!$N$4, 0), "")),
"")))</f>
        <v/>
      </c>
      <c r="V94" t="str">
        <f>IF(ISBLANK(I94), "",
IF(E94="m", ROUNDDOWN((($I$2/I94)- Tabelle3!$R$5)/Tabelle3!$S$5, 0),
    IF(E94="w", ROUNDDOWN((($I$2/I94)- Tabelle3!$M$5)/Tabelle3!$N$5, 0), "")))</f>
        <v/>
      </c>
      <c r="W94" t="str">
        <f>IF(ISBLANK(J94),"",
IF(E94="m", ROUNDDOWN((($J$2/J94)- Tabelle3!$R$6)/Tabelle3!$S$6, 0)))</f>
        <v/>
      </c>
      <c r="X94" t="str">
        <f>IF(ISBLANK(K94), "",
IF(E94="m", ROUNDDOWN((($K$2/K94)- Tabelle3!$R$7)/Tabelle3!$S$7, 0),
    IF(E94="w", ROUNDDOWN((($K$2/K94)- Tabelle3!$M$7)/Tabelle3!$N$7, 0), "")))</f>
        <v/>
      </c>
      <c r="Y94" t="str">
        <f>IF(ISBLANK(L94), "",
IF(E94="m", ROUNDDOWN((($L$2/L94)- Tabelle3!$R$8)/Tabelle3!$S$8, 0),
    IF(E94="w", ROUNDDOWN((($L$2/L94)- Tabelle3!$M$8)/Tabelle3!$N$8, 0), "")))</f>
        <v/>
      </c>
      <c r="Z94" t="str">
        <f>IF(ISBLANK(M94),
    "",
    IF(E94="m",
        ROUNDDOWN((SQRT(M94) - Tabelle3!$R$9) / Tabelle3!$S$9, 0),
        IF(E94="w",
            ROUNDDOWN((SQRT(M94) - Tabelle3!$M$9) / Tabelle3!$N$9, 0),
            ""
        )
    )
)</f>
        <v/>
      </c>
      <c r="AA94" t="str">
        <f>IF(ISBLANK(N94), "", IF(E94="m", ROUNDDOWN((SQRT(N94) - Tabelle3!$R$10) / Tabelle3!$S$10, 0), IF(E94="w", ROUNDDOWN((SQRT(N94) - Tabelle3!$M$10) / Tabelle3!$N$10, 0), "" ) ) )</f>
        <v/>
      </c>
      <c r="AB94" t="str">
        <f>IF(ISBLANK(O94),"", IF(E94="m", ROUNDDOWN((SQRT(O94) - Tabelle3!$R$11) / Tabelle3!$S$11, 0), IF(E94="w", ROUNDDOWN((SQRT(O94) - Tabelle3!$M$11) / Tabelle3!$N$11, 0), "" ) ) )</f>
        <v/>
      </c>
      <c r="AC94" t="str">
        <f>IF(ISBLANK(P94), "", IF(E94="m", ROUNDDOWN((SQRT(P94) - Tabelle3!$R$12) / Tabelle3!$S$12, 0), IF(E94="w", ROUNDDOWN((SQRT(P94) - Tabelle3!$M$12) / Tabelle3!$N$12, 0), "" ) ) )</f>
        <v/>
      </c>
      <c r="AD94" t="str">
        <f>IF(ISBLANK(Q94), "", IF(E94="m", ROUNDDOWN((SQRT(Q94) - Tabelle3!$R$13) / Tabelle3!$S$13, 0), IF(E94="w", ROUNDDOWN((SQRT(Q94) - Tabelle3!$M$13) / Tabelle3!$N$13, 0), "" ) ) )</f>
        <v/>
      </c>
      <c r="AE94" t="str">
        <f>IF(ISBLANK(R94), "", IF(E94="m", ROUNDDOWN((SQRT(R94) - Tabelle3!$R$14) / Tabelle3!$S$14, 0), IF(E94="w", ROUNDDOWN((SQRT(R94) - Tabelle3!$M$14) / Tabelle3!$N$14, 0), "" ) ) )</f>
        <v/>
      </c>
      <c r="AF9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94" s="30" t="str">
        <f>IF(D94 &lt;&gt; "",
    IF(E94 = "m",
        IF(AF94 &gt;= VLOOKUP(D94, Tabelle3!$A$26:$D$36, 4, TRUE), "Ehrenurkunde",
        IF(AF94 &gt;= VLOOKUP(D94, Tabelle3!$A$26:$D$36, 3, TRUE), "Siegerurkunde", "Teilnehmerurkunde")),
    IF(AF94 &gt;= VLOOKUP(D94, Tabelle3!$A$15:$D$24, 4, TRUE), "Ehrenurkunde",
        IF(AF94 &gt;= VLOOKUP(D94, Tabelle3!$A$15:$D$24, 3, TRUE), "Siegerurkunde", "Teilnehmerurkunde"))
    ),
"")</f>
        <v/>
      </c>
    </row>
    <row r="95" spans="1:33">
      <c r="A95" s="31"/>
      <c r="B95" s="31"/>
      <c r="C95" s="31"/>
      <c r="D95" s="31"/>
      <c r="E95" s="31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t="str">
        <f>IF(ISBLANK(F95),"",IF($B$1="Mit Hand",
    IF(E95="m", ROUNDDOWN(($F$2/(F95+0.24)-Tabelle3!$R$2)/Tabelle3!$S$2, 0),
    IF(E95="w", ROUNDDOWN(($F$2/(F95+0.24)- Tabelle3!$M$2)/Tabelle3!$N$2, 0), "")),
IF($B$1="Elektronisch",
    IF(E95="m", ROUNDDOWN((($F$2/F95)- Tabelle3!$R$2)/Tabelle3!$S$2, 0),
    IF(E95="w", ROUNDDOWN((($F$2/F95)- Tabelle3!$M$2)/Tabelle3!$N$2, 0), "")),
"")))</f>
        <v/>
      </c>
      <c r="T95" t="str">
        <f>IF(ISBLANK(G95), "",
IF($B$1="Mit Hand",
    IF(E95="m", ROUNDDOWN(($G$2/(G95+0.24)-Tabelle3!$R$3)/Tabelle3!$S$3, 0),
    IF(E95="w", ROUNDDOWN(($G$2/(G95+0.24)- Tabelle3!$M$3)/Tabelle3!$N$3, 0), "")),
IF($B$1="Elektronisch",
    IF(E95="m", ROUNDDOWN((($G$2/G95)- Tabelle3!$R$3)/Tabelle3!$S$3, 0),
    IF(E95="w", ROUNDDOWN((($G$2/G95)- Tabelle3!$M$3)/Tabelle3!$N$3, 0), "")),
"")))</f>
        <v/>
      </c>
      <c r="U95" t="str">
        <f>IF(ISBLANK(H95),"",
IF($B$1="Mit Hand",
    IF(E95="m", ROUNDDOWN(($H$2/(H95+0.24)-Tabelle3!$R$4)/Tabelle3!$S$4, 0),
    IF(E95="w", ROUNDDOWN(($H$2/(H95+0.24)- Tabelle3!$M$4)/Tabelle3!$N$4, 0), "")),
IF($B$1="Elektronisch",
    IF(E95="m", ROUNDDOWN((($H$2/H95)- Tabelle3!$R$4)/Tabelle3!$S$4, 0),
    IF(E95="w", ROUNDDOWN((($H$2/H95)- Tabelle3!$M$4)/Tabelle3!$N$4, 0), "")),
"")))</f>
        <v/>
      </c>
      <c r="V95" t="str">
        <f>IF(ISBLANK(I95), "",
IF(E95="m", ROUNDDOWN((($I$2/I95)- Tabelle3!$R$5)/Tabelle3!$S$5, 0),
    IF(E95="w", ROUNDDOWN((($I$2/I95)- Tabelle3!$M$5)/Tabelle3!$N$5, 0), "")))</f>
        <v/>
      </c>
      <c r="W95" t="str">
        <f>IF(ISBLANK(J95),"",
IF(E95="m", ROUNDDOWN((($J$2/J95)- Tabelle3!$R$6)/Tabelle3!$S$6, 0)))</f>
        <v/>
      </c>
      <c r="X95" t="str">
        <f>IF(ISBLANK(K95), "",
IF(E95="m", ROUNDDOWN((($K$2/K95)- Tabelle3!$R$7)/Tabelle3!$S$7, 0),
    IF(E95="w", ROUNDDOWN((($K$2/K95)- Tabelle3!$M$7)/Tabelle3!$N$7, 0), "")))</f>
        <v/>
      </c>
      <c r="Y95" t="str">
        <f>IF(ISBLANK(L95), "",
IF(E95="m", ROUNDDOWN((($L$2/L95)- Tabelle3!$R$8)/Tabelle3!$S$8, 0),
    IF(E95="w", ROUNDDOWN((($L$2/L95)- Tabelle3!$M$8)/Tabelle3!$N$8, 0), "")))</f>
        <v/>
      </c>
      <c r="Z95" t="str">
        <f>IF(ISBLANK(M95),
    "",
    IF(E95="m",
        ROUNDDOWN((SQRT(M95) - Tabelle3!$R$9) / Tabelle3!$S$9, 0),
        IF(E95="w",
            ROUNDDOWN((SQRT(M95) - Tabelle3!$M$9) / Tabelle3!$N$9, 0),
            ""
        )
    )
)</f>
        <v/>
      </c>
      <c r="AA95" t="str">
        <f>IF(ISBLANK(N95), "", IF(E95="m", ROUNDDOWN((SQRT(N95) - Tabelle3!$R$10) / Tabelle3!$S$10, 0), IF(E95="w", ROUNDDOWN((SQRT(N95) - Tabelle3!$M$10) / Tabelle3!$N$10, 0), "" ) ) )</f>
        <v/>
      </c>
      <c r="AB95" t="str">
        <f>IF(ISBLANK(O95),"", IF(E95="m", ROUNDDOWN((SQRT(O95) - Tabelle3!$R$11) / Tabelle3!$S$11, 0), IF(E95="w", ROUNDDOWN((SQRT(O95) - Tabelle3!$M$11) / Tabelle3!$N$11, 0), "" ) ) )</f>
        <v/>
      </c>
      <c r="AC95" t="str">
        <f>IF(ISBLANK(P95), "", IF(E95="m", ROUNDDOWN((SQRT(P95) - Tabelle3!$R$12) / Tabelle3!$S$12, 0), IF(E95="w", ROUNDDOWN((SQRT(P95) - Tabelle3!$M$12) / Tabelle3!$N$12, 0), "" ) ) )</f>
        <v/>
      </c>
      <c r="AD95" t="str">
        <f>IF(ISBLANK(Q95), "", IF(E95="m", ROUNDDOWN((SQRT(Q95) - Tabelle3!$R$13) / Tabelle3!$S$13, 0), IF(E95="w", ROUNDDOWN((SQRT(Q95) - Tabelle3!$M$13) / Tabelle3!$N$13, 0), "" ) ) )</f>
        <v/>
      </c>
      <c r="AE95" t="str">
        <f>IF(ISBLANK(R95), "", IF(E95="m", ROUNDDOWN((SQRT(R95) - Tabelle3!$R$14) / Tabelle3!$S$14, 0), IF(E95="w", ROUNDDOWN((SQRT(R95) - Tabelle3!$M$14) / Tabelle3!$N$14, 0), "" ) ) )</f>
        <v/>
      </c>
      <c r="AF9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95" s="30" t="str">
        <f>IF(D95 &lt;&gt; "",
    IF(E95 = "m",
        IF(AF95 &gt;= VLOOKUP(D95, Tabelle3!$A$26:$D$36, 4, TRUE), "Ehrenurkunde",
        IF(AF95 &gt;= VLOOKUP(D95, Tabelle3!$A$26:$D$36, 3, TRUE), "Siegerurkunde", "Teilnehmerurkunde")),
    IF(AF95 &gt;= VLOOKUP(D95, Tabelle3!$A$15:$D$24, 4, TRUE), "Ehrenurkunde",
        IF(AF95 &gt;= VLOOKUP(D95, Tabelle3!$A$15:$D$24, 3, TRUE), "Siegerurkunde", "Teilnehmerurkunde"))
    ),
"")</f>
        <v/>
      </c>
    </row>
    <row r="96" spans="1:33">
      <c r="A96" s="31"/>
      <c r="B96" s="31"/>
      <c r="C96" s="31"/>
      <c r="D96" s="31"/>
      <c r="E96" s="31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t="str">
        <f>IF(ISBLANK(F96),"",IF($B$1="Mit Hand",
    IF(E96="m", ROUNDDOWN(($F$2/(F96+0.24)-Tabelle3!$R$2)/Tabelle3!$S$2, 0),
    IF(E96="w", ROUNDDOWN(($F$2/(F96+0.24)- Tabelle3!$M$2)/Tabelle3!$N$2, 0), "")),
IF($B$1="Elektronisch",
    IF(E96="m", ROUNDDOWN((($F$2/F96)- Tabelle3!$R$2)/Tabelle3!$S$2, 0),
    IF(E96="w", ROUNDDOWN((($F$2/F96)- Tabelle3!$M$2)/Tabelle3!$N$2, 0), "")),
"")))</f>
        <v/>
      </c>
      <c r="T96" t="str">
        <f>IF(ISBLANK(G96), "",
IF($B$1="Mit Hand",
    IF(E96="m", ROUNDDOWN(($G$2/(G96+0.24)-Tabelle3!$R$3)/Tabelle3!$S$3, 0),
    IF(E96="w", ROUNDDOWN(($G$2/(G96+0.24)- Tabelle3!$M$3)/Tabelle3!$N$3, 0), "")),
IF($B$1="Elektronisch",
    IF(E96="m", ROUNDDOWN((($G$2/G96)- Tabelle3!$R$3)/Tabelle3!$S$3, 0),
    IF(E96="w", ROUNDDOWN((($G$2/G96)- Tabelle3!$M$3)/Tabelle3!$N$3, 0), "")),
"")))</f>
        <v/>
      </c>
      <c r="U96" t="str">
        <f>IF(ISBLANK(H96),"",
IF($B$1="Mit Hand",
    IF(E96="m", ROUNDDOWN(($H$2/(H96+0.24)-Tabelle3!$R$4)/Tabelle3!$S$4, 0),
    IF(E96="w", ROUNDDOWN(($H$2/(H96+0.24)- Tabelle3!$M$4)/Tabelle3!$N$4, 0), "")),
IF($B$1="Elektronisch",
    IF(E96="m", ROUNDDOWN((($H$2/H96)- Tabelle3!$R$4)/Tabelle3!$S$4, 0),
    IF(E96="w", ROUNDDOWN((($H$2/H96)- Tabelle3!$M$4)/Tabelle3!$N$4, 0), "")),
"")))</f>
        <v/>
      </c>
      <c r="V96" t="str">
        <f>IF(ISBLANK(I96), "",
IF(E96="m", ROUNDDOWN((($I$2/I96)- Tabelle3!$R$5)/Tabelle3!$S$5, 0),
    IF(E96="w", ROUNDDOWN((($I$2/I96)- Tabelle3!$M$5)/Tabelle3!$N$5, 0), "")))</f>
        <v/>
      </c>
      <c r="W96" t="str">
        <f>IF(ISBLANK(J96),"",
IF(E96="m", ROUNDDOWN((($J$2/J96)- Tabelle3!$R$6)/Tabelle3!$S$6, 0)))</f>
        <v/>
      </c>
      <c r="X96" t="str">
        <f>IF(ISBLANK(K96), "",
IF(E96="m", ROUNDDOWN((($K$2/K96)- Tabelle3!$R$7)/Tabelle3!$S$7, 0),
    IF(E96="w", ROUNDDOWN((($K$2/K96)- Tabelle3!$M$7)/Tabelle3!$N$7, 0), "")))</f>
        <v/>
      </c>
      <c r="Y96" t="str">
        <f>IF(ISBLANK(L96), "",
IF(E96="m", ROUNDDOWN((($L$2/L96)- Tabelle3!$R$8)/Tabelle3!$S$8, 0),
    IF(E96="w", ROUNDDOWN((($L$2/L96)- Tabelle3!$M$8)/Tabelle3!$N$8, 0), "")))</f>
        <v/>
      </c>
      <c r="Z96" t="str">
        <f>IF(ISBLANK(M96),
    "",
    IF(E96="m",
        ROUNDDOWN((SQRT(M96) - Tabelle3!$R$9) / Tabelle3!$S$9, 0),
        IF(E96="w",
            ROUNDDOWN((SQRT(M96) - Tabelle3!$M$9) / Tabelle3!$N$9, 0),
            ""
        )
    )
)</f>
        <v/>
      </c>
      <c r="AA96" t="str">
        <f>IF(ISBLANK(N96), "", IF(E96="m", ROUNDDOWN((SQRT(N96) - Tabelle3!$R$10) / Tabelle3!$S$10, 0), IF(E96="w", ROUNDDOWN((SQRT(N96) - Tabelle3!$M$10) / Tabelle3!$N$10, 0), "" ) ) )</f>
        <v/>
      </c>
      <c r="AB96" t="str">
        <f>IF(ISBLANK(O96),"", IF(E96="m", ROUNDDOWN((SQRT(O96) - Tabelle3!$R$11) / Tabelle3!$S$11, 0), IF(E96="w", ROUNDDOWN((SQRT(O96) - Tabelle3!$M$11) / Tabelle3!$N$11, 0), "" ) ) )</f>
        <v/>
      </c>
      <c r="AC96" t="str">
        <f>IF(ISBLANK(P96), "", IF(E96="m", ROUNDDOWN((SQRT(P96) - Tabelle3!$R$12) / Tabelle3!$S$12, 0), IF(E96="w", ROUNDDOWN((SQRT(P96) - Tabelle3!$M$12) / Tabelle3!$N$12, 0), "" ) ) )</f>
        <v/>
      </c>
      <c r="AD96" t="str">
        <f>IF(ISBLANK(Q96), "", IF(E96="m", ROUNDDOWN((SQRT(Q96) - Tabelle3!$R$13) / Tabelle3!$S$13, 0), IF(E96="w", ROUNDDOWN((SQRT(Q96) - Tabelle3!$M$13) / Tabelle3!$N$13, 0), "" ) ) )</f>
        <v/>
      </c>
      <c r="AE96" t="str">
        <f>IF(ISBLANK(R96), "", IF(E96="m", ROUNDDOWN((SQRT(R96) - Tabelle3!$R$14) / Tabelle3!$S$14, 0), IF(E96="w", ROUNDDOWN((SQRT(R96) - Tabelle3!$M$14) / Tabelle3!$N$14, 0), "" ) ) )</f>
        <v/>
      </c>
      <c r="AF9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96" s="30" t="str">
        <f>IF(D96 &lt;&gt; "",
    IF(E96 = "m",
        IF(AF96 &gt;= VLOOKUP(D96, Tabelle3!$A$26:$D$36, 4, TRUE), "Ehrenurkunde",
        IF(AF96 &gt;= VLOOKUP(D96, Tabelle3!$A$26:$D$36, 3, TRUE), "Siegerurkunde", "Teilnehmerurkunde")),
    IF(AF96 &gt;= VLOOKUP(D96, Tabelle3!$A$15:$D$24, 4, TRUE), "Ehrenurkunde",
        IF(AF96 &gt;= VLOOKUP(D96, Tabelle3!$A$15:$D$24, 3, TRUE), "Siegerurkunde", "Teilnehmerurkunde"))
    ),
"")</f>
        <v/>
      </c>
    </row>
    <row r="97" spans="1:33">
      <c r="A97" s="31"/>
      <c r="B97" s="31"/>
      <c r="C97" s="31"/>
      <c r="D97" s="31"/>
      <c r="E97" s="31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t="str">
        <f>IF(ISBLANK(F97),"",IF($B$1="Mit Hand",
    IF(E97="m", ROUNDDOWN(($F$2/(F97+0.24)-Tabelle3!$R$2)/Tabelle3!$S$2, 0),
    IF(E97="w", ROUNDDOWN(($F$2/(F97+0.24)- Tabelle3!$M$2)/Tabelle3!$N$2, 0), "")),
IF($B$1="Elektronisch",
    IF(E97="m", ROUNDDOWN((($F$2/F97)- Tabelle3!$R$2)/Tabelle3!$S$2, 0),
    IF(E97="w", ROUNDDOWN((($F$2/F97)- Tabelle3!$M$2)/Tabelle3!$N$2, 0), "")),
"")))</f>
        <v/>
      </c>
      <c r="T97" t="str">
        <f>IF(ISBLANK(G97), "",
IF($B$1="Mit Hand",
    IF(E97="m", ROUNDDOWN(($G$2/(G97+0.24)-Tabelle3!$R$3)/Tabelle3!$S$3, 0),
    IF(E97="w", ROUNDDOWN(($G$2/(G97+0.24)- Tabelle3!$M$3)/Tabelle3!$N$3, 0), "")),
IF($B$1="Elektronisch",
    IF(E97="m", ROUNDDOWN((($G$2/G97)- Tabelle3!$R$3)/Tabelle3!$S$3, 0),
    IF(E97="w", ROUNDDOWN((($G$2/G97)- Tabelle3!$M$3)/Tabelle3!$N$3, 0), "")),
"")))</f>
        <v/>
      </c>
      <c r="U97" t="str">
        <f>IF(ISBLANK(H97),"",
IF($B$1="Mit Hand",
    IF(E97="m", ROUNDDOWN(($H$2/(H97+0.24)-Tabelle3!$R$4)/Tabelle3!$S$4, 0),
    IF(E97="w", ROUNDDOWN(($H$2/(H97+0.24)- Tabelle3!$M$4)/Tabelle3!$N$4, 0), "")),
IF($B$1="Elektronisch",
    IF(E97="m", ROUNDDOWN((($H$2/H97)- Tabelle3!$R$4)/Tabelle3!$S$4, 0),
    IF(E97="w", ROUNDDOWN((($H$2/H97)- Tabelle3!$M$4)/Tabelle3!$N$4, 0), "")),
"")))</f>
        <v/>
      </c>
      <c r="V97" t="str">
        <f>IF(ISBLANK(I97), "",
IF(E97="m", ROUNDDOWN((($I$2/I97)- Tabelle3!$R$5)/Tabelle3!$S$5, 0),
    IF(E97="w", ROUNDDOWN((($I$2/I97)- Tabelle3!$M$5)/Tabelle3!$N$5, 0), "")))</f>
        <v/>
      </c>
      <c r="W97" t="str">
        <f>IF(ISBLANK(J97),"",
IF(E97="m", ROUNDDOWN((($J$2/J97)- Tabelle3!$R$6)/Tabelle3!$S$6, 0)))</f>
        <v/>
      </c>
      <c r="X97" t="str">
        <f>IF(ISBLANK(K97), "",
IF(E97="m", ROUNDDOWN((($K$2/K97)- Tabelle3!$R$7)/Tabelle3!$S$7, 0),
    IF(E97="w", ROUNDDOWN((($K$2/K97)- Tabelle3!$M$7)/Tabelle3!$N$7, 0), "")))</f>
        <v/>
      </c>
      <c r="Y97" t="str">
        <f>IF(ISBLANK(L97), "",
IF(E97="m", ROUNDDOWN((($L$2/L97)- Tabelle3!$R$8)/Tabelle3!$S$8, 0),
    IF(E97="w", ROUNDDOWN((($L$2/L97)- Tabelle3!$M$8)/Tabelle3!$N$8, 0), "")))</f>
        <v/>
      </c>
      <c r="Z97" t="str">
        <f>IF(ISBLANK(M97),
    "",
    IF(E97="m",
        ROUNDDOWN((SQRT(M97) - Tabelle3!$R$9) / Tabelle3!$S$9, 0),
        IF(E97="w",
            ROUNDDOWN((SQRT(M97) - Tabelle3!$M$9) / Tabelle3!$N$9, 0),
            ""
        )
    )
)</f>
        <v/>
      </c>
      <c r="AA97" t="str">
        <f>IF(ISBLANK(N97), "", IF(E97="m", ROUNDDOWN((SQRT(N97) - Tabelle3!$R$10) / Tabelle3!$S$10, 0), IF(E97="w", ROUNDDOWN((SQRT(N97) - Tabelle3!$M$10) / Tabelle3!$N$10, 0), "" ) ) )</f>
        <v/>
      </c>
      <c r="AB97" t="str">
        <f>IF(ISBLANK(O97),"", IF(E97="m", ROUNDDOWN((SQRT(O97) - Tabelle3!$R$11) / Tabelle3!$S$11, 0), IF(E97="w", ROUNDDOWN((SQRT(O97) - Tabelle3!$M$11) / Tabelle3!$N$11, 0), "" ) ) )</f>
        <v/>
      </c>
      <c r="AC97" t="str">
        <f>IF(ISBLANK(P97), "", IF(E97="m", ROUNDDOWN((SQRT(P97) - Tabelle3!$R$12) / Tabelle3!$S$12, 0), IF(E97="w", ROUNDDOWN((SQRT(P97) - Tabelle3!$M$12) / Tabelle3!$N$12, 0), "" ) ) )</f>
        <v/>
      </c>
      <c r="AD97" t="str">
        <f>IF(ISBLANK(Q97), "", IF(E97="m", ROUNDDOWN((SQRT(Q97) - Tabelle3!$R$13) / Tabelle3!$S$13, 0), IF(E97="w", ROUNDDOWN((SQRT(Q97) - Tabelle3!$M$13) / Tabelle3!$N$13, 0), "" ) ) )</f>
        <v/>
      </c>
      <c r="AE97" t="str">
        <f>IF(ISBLANK(R97), "", IF(E97="m", ROUNDDOWN((SQRT(R97) - Tabelle3!$R$14) / Tabelle3!$S$14, 0), IF(E97="w", ROUNDDOWN((SQRT(R97) - Tabelle3!$M$14) / Tabelle3!$N$14, 0), "" ) ) )</f>
        <v/>
      </c>
      <c r="AF9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97" s="30" t="str">
        <f>IF(D97 &lt;&gt; "",
    IF(E97 = "m",
        IF(AF97 &gt;= VLOOKUP(D97, Tabelle3!$A$26:$D$36, 4, TRUE), "Ehrenurkunde",
        IF(AF97 &gt;= VLOOKUP(D97, Tabelle3!$A$26:$D$36, 3, TRUE), "Siegerurkunde", "Teilnehmerurkunde")),
    IF(AF97 &gt;= VLOOKUP(D97, Tabelle3!$A$15:$D$24, 4, TRUE), "Ehrenurkunde",
        IF(AF97 &gt;= VLOOKUP(D97, Tabelle3!$A$15:$D$24, 3, TRUE), "Siegerurkunde", "Teilnehmerurkunde"))
    ),
"")</f>
        <v/>
      </c>
    </row>
    <row r="98" spans="1:33">
      <c r="A98" s="31"/>
      <c r="B98" s="31"/>
      <c r="C98" s="31"/>
      <c r="D98" s="31"/>
      <c r="E98" s="31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t="str">
        <f>IF(ISBLANK(F98),"",IF($B$1="Mit Hand",
    IF(E98="m", ROUNDDOWN(($F$2/(F98+0.24)-Tabelle3!$R$2)/Tabelle3!$S$2, 0),
    IF(E98="w", ROUNDDOWN(($F$2/(F98+0.24)- Tabelle3!$M$2)/Tabelle3!$N$2, 0), "")),
IF($B$1="Elektronisch",
    IF(E98="m", ROUNDDOWN((($F$2/F98)- Tabelle3!$R$2)/Tabelle3!$S$2, 0),
    IF(E98="w", ROUNDDOWN((($F$2/F98)- Tabelle3!$M$2)/Tabelle3!$N$2, 0), "")),
"")))</f>
        <v/>
      </c>
      <c r="T98" t="str">
        <f>IF(ISBLANK(G98), "",
IF($B$1="Mit Hand",
    IF(E98="m", ROUNDDOWN(($G$2/(G98+0.24)-Tabelle3!$R$3)/Tabelle3!$S$3, 0),
    IF(E98="w", ROUNDDOWN(($G$2/(G98+0.24)- Tabelle3!$M$3)/Tabelle3!$N$3, 0), "")),
IF($B$1="Elektronisch",
    IF(E98="m", ROUNDDOWN((($G$2/G98)- Tabelle3!$R$3)/Tabelle3!$S$3, 0),
    IF(E98="w", ROUNDDOWN((($G$2/G98)- Tabelle3!$M$3)/Tabelle3!$N$3, 0), "")),
"")))</f>
        <v/>
      </c>
      <c r="U98" t="str">
        <f>IF(ISBLANK(H98),"",
IF($B$1="Mit Hand",
    IF(E98="m", ROUNDDOWN(($H$2/(H98+0.24)-Tabelle3!$R$4)/Tabelle3!$S$4, 0),
    IF(E98="w", ROUNDDOWN(($H$2/(H98+0.24)- Tabelle3!$M$4)/Tabelle3!$N$4, 0), "")),
IF($B$1="Elektronisch",
    IF(E98="m", ROUNDDOWN((($H$2/H98)- Tabelle3!$R$4)/Tabelle3!$S$4, 0),
    IF(E98="w", ROUNDDOWN((($H$2/H98)- Tabelle3!$M$4)/Tabelle3!$N$4, 0), "")),
"")))</f>
        <v/>
      </c>
      <c r="V98" t="str">
        <f>IF(ISBLANK(I98), "",
IF(E98="m", ROUNDDOWN((($I$2/I98)- Tabelle3!$R$5)/Tabelle3!$S$5, 0),
    IF(E98="w", ROUNDDOWN((($I$2/I98)- Tabelle3!$M$5)/Tabelle3!$N$5, 0), "")))</f>
        <v/>
      </c>
      <c r="W98" t="str">
        <f>IF(ISBLANK(J98),"",
IF(E98="m", ROUNDDOWN((($J$2/J98)- Tabelle3!$R$6)/Tabelle3!$S$6, 0)))</f>
        <v/>
      </c>
      <c r="X98" t="str">
        <f>IF(ISBLANK(K98), "",
IF(E98="m", ROUNDDOWN((($K$2/K98)- Tabelle3!$R$7)/Tabelle3!$S$7, 0),
    IF(E98="w", ROUNDDOWN((($K$2/K98)- Tabelle3!$M$7)/Tabelle3!$N$7, 0), "")))</f>
        <v/>
      </c>
      <c r="Y98" t="str">
        <f>IF(ISBLANK(L98), "",
IF(E98="m", ROUNDDOWN((($L$2/L98)- Tabelle3!$R$8)/Tabelle3!$S$8, 0),
    IF(E98="w", ROUNDDOWN((($L$2/L98)- Tabelle3!$M$8)/Tabelle3!$N$8, 0), "")))</f>
        <v/>
      </c>
      <c r="Z98" t="str">
        <f>IF(ISBLANK(M98),
    "",
    IF(E98="m",
        ROUNDDOWN((SQRT(M98) - Tabelle3!$R$9) / Tabelle3!$S$9, 0),
        IF(E98="w",
            ROUNDDOWN((SQRT(M98) - Tabelle3!$M$9) / Tabelle3!$N$9, 0),
            ""
        )
    )
)</f>
        <v/>
      </c>
      <c r="AA98" t="str">
        <f>IF(ISBLANK(N98), "", IF(E98="m", ROUNDDOWN((SQRT(N98) - Tabelle3!$R$10) / Tabelle3!$S$10, 0), IF(E98="w", ROUNDDOWN((SQRT(N98) - Tabelle3!$M$10) / Tabelle3!$N$10, 0), "" ) ) )</f>
        <v/>
      </c>
      <c r="AB98" t="str">
        <f>IF(ISBLANK(O98),"", IF(E98="m", ROUNDDOWN((SQRT(O98) - Tabelle3!$R$11) / Tabelle3!$S$11, 0), IF(E98="w", ROUNDDOWN((SQRT(O98) - Tabelle3!$M$11) / Tabelle3!$N$11, 0), "" ) ) )</f>
        <v/>
      </c>
      <c r="AC98" t="str">
        <f>IF(ISBLANK(P98), "", IF(E98="m", ROUNDDOWN((SQRT(P98) - Tabelle3!$R$12) / Tabelle3!$S$12, 0), IF(E98="w", ROUNDDOWN((SQRT(P98) - Tabelle3!$M$12) / Tabelle3!$N$12, 0), "" ) ) )</f>
        <v/>
      </c>
      <c r="AD98" t="str">
        <f>IF(ISBLANK(Q98), "", IF(E98="m", ROUNDDOWN((SQRT(Q98) - Tabelle3!$R$13) / Tabelle3!$S$13, 0), IF(E98="w", ROUNDDOWN((SQRT(Q98) - Tabelle3!$M$13) / Tabelle3!$N$13, 0), "" ) ) )</f>
        <v/>
      </c>
      <c r="AE98" t="str">
        <f>IF(ISBLANK(R98), "", IF(E98="m", ROUNDDOWN((SQRT(R98) - Tabelle3!$R$14) / Tabelle3!$S$14, 0), IF(E98="w", ROUNDDOWN((SQRT(R98) - Tabelle3!$M$14) / Tabelle3!$N$14, 0), "" ) ) )</f>
        <v/>
      </c>
      <c r="AF9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98" s="30" t="str">
        <f>IF(D98 &lt;&gt; "",
    IF(E98 = "m",
        IF(AF98 &gt;= VLOOKUP(D98, Tabelle3!$A$26:$D$36, 4, TRUE), "Ehrenurkunde",
        IF(AF98 &gt;= VLOOKUP(D98, Tabelle3!$A$26:$D$36, 3, TRUE), "Siegerurkunde", "Teilnehmerurkunde")),
    IF(AF98 &gt;= VLOOKUP(D98, Tabelle3!$A$15:$D$24, 4, TRUE), "Ehrenurkunde",
        IF(AF98 &gt;= VLOOKUP(D98, Tabelle3!$A$15:$D$24, 3, TRUE), "Siegerurkunde", "Teilnehmerurkunde"))
    ),
"")</f>
        <v/>
      </c>
    </row>
    <row r="99" spans="1:33">
      <c r="A99" s="31"/>
      <c r="B99" s="31"/>
      <c r="C99" s="31"/>
      <c r="D99" s="31"/>
      <c r="E99" s="31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t="str">
        <f>IF(ISBLANK(F99),"",IF($B$1="Mit Hand",
    IF(E99="m", ROUNDDOWN(($F$2/(F99+0.24)-Tabelle3!$R$2)/Tabelle3!$S$2, 0),
    IF(E99="w", ROUNDDOWN(($F$2/(F99+0.24)- Tabelle3!$M$2)/Tabelle3!$N$2, 0), "")),
IF($B$1="Elektronisch",
    IF(E99="m", ROUNDDOWN((($F$2/F99)- Tabelle3!$R$2)/Tabelle3!$S$2, 0),
    IF(E99="w", ROUNDDOWN((($F$2/F99)- Tabelle3!$M$2)/Tabelle3!$N$2, 0), "")),
"")))</f>
        <v/>
      </c>
      <c r="T99" t="str">
        <f>IF(ISBLANK(G99), "",
IF($B$1="Mit Hand",
    IF(E99="m", ROUNDDOWN(($G$2/(G99+0.24)-Tabelle3!$R$3)/Tabelle3!$S$3, 0),
    IF(E99="w", ROUNDDOWN(($G$2/(G99+0.24)- Tabelle3!$M$3)/Tabelle3!$N$3, 0), "")),
IF($B$1="Elektronisch",
    IF(E99="m", ROUNDDOWN((($G$2/G99)- Tabelle3!$R$3)/Tabelle3!$S$3, 0),
    IF(E99="w", ROUNDDOWN((($G$2/G99)- Tabelle3!$M$3)/Tabelle3!$N$3, 0), "")),
"")))</f>
        <v/>
      </c>
      <c r="U99" t="str">
        <f>IF(ISBLANK(H99),"",
IF($B$1="Mit Hand",
    IF(E99="m", ROUNDDOWN(($H$2/(H99+0.24)-Tabelle3!$R$4)/Tabelle3!$S$4, 0),
    IF(E99="w", ROUNDDOWN(($H$2/(H99+0.24)- Tabelle3!$M$4)/Tabelle3!$N$4, 0), "")),
IF($B$1="Elektronisch",
    IF(E99="m", ROUNDDOWN((($H$2/H99)- Tabelle3!$R$4)/Tabelle3!$S$4, 0),
    IF(E99="w", ROUNDDOWN((($H$2/H99)- Tabelle3!$M$4)/Tabelle3!$N$4, 0), "")),
"")))</f>
        <v/>
      </c>
      <c r="V99" t="str">
        <f>IF(ISBLANK(I99), "",
IF(E99="m", ROUNDDOWN((($I$2/I99)- Tabelle3!$R$5)/Tabelle3!$S$5, 0),
    IF(E99="w", ROUNDDOWN((($I$2/I99)- Tabelle3!$M$5)/Tabelle3!$N$5, 0), "")))</f>
        <v/>
      </c>
      <c r="W99" t="str">
        <f>IF(ISBLANK(J99),"",
IF(E99="m", ROUNDDOWN((($J$2/J99)- Tabelle3!$R$6)/Tabelle3!$S$6, 0)))</f>
        <v/>
      </c>
      <c r="X99" t="str">
        <f>IF(ISBLANK(K99), "",
IF(E99="m", ROUNDDOWN((($K$2/K99)- Tabelle3!$R$7)/Tabelle3!$S$7, 0),
    IF(E99="w", ROUNDDOWN((($K$2/K99)- Tabelle3!$M$7)/Tabelle3!$N$7, 0), "")))</f>
        <v/>
      </c>
      <c r="Y99" t="str">
        <f>IF(ISBLANK(L99), "",
IF(E99="m", ROUNDDOWN((($L$2/L99)- Tabelle3!$R$8)/Tabelle3!$S$8, 0),
    IF(E99="w", ROUNDDOWN((($L$2/L99)- Tabelle3!$M$8)/Tabelle3!$N$8, 0), "")))</f>
        <v/>
      </c>
      <c r="Z99" t="str">
        <f>IF(ISBLANK(M99),
    "",
    IF(E99="m",
        ROUNDDOWN((SQRT(M99) - Tabelle3!$R$9) / Tabelle3!$S$9, 0),
        IF(E99="w",
            ROUNDDOWN((SQRT(M99) - Tabelle3!$M$9) / Tabelle3!$N$9, 0),
            ""
        )
    )
)</f>
        <v/>
      </c>
      <c r="AA99" t="str">
        <f>IF(ISBLANK(N99), "", IF(E99="m", ROUNDDOWN((SQRT(N99) - Tabelle3!$R$10) / Tabelle3!$S$10, 0), IF(E99="w", ROUNDDOWN((SQRT(N99) - Tabelle3!$M$10) / Tabelle3!$N$10, 0), "" ) ) )</f>
        <v/>
      </c>
      <c r="AB99" t="str">
        <f>IF(ISBLANK(O99),"", IF(E99="m", ROUNDDOWN((SQRT(O99) - Tabelle3!$R$11) / Tabelle3!$S$11, 0), IF(E99="w", ROUNDDOWN((SQRT(O99) - Tabelle3!$M$11) / Tabelle3!$N$11, 0), "" ) ) )</f>
        <v/>
      </c>
      <c r="AC99" t="str">
        <f>IF(ISBLANK(P99), "", IF(E99="m", ROUNDDOWN((SQRT(P99) - Tabelle3!$R$12) / Tabelle3!$S$12, 0), IF(E99="w", ROUNDDOWN((SQRT(P99) - Tabelle3!$M$12) / Tabelle3!$N$12, 0), "" ) ) )</f>
        <v/>
      </c>
      <c r="AD99" t="str">
        <f>IF(ISBLANK(Q99), "", IF(E99="m", ROUNDDOWN((SQRT(Q99) - Tabelle3!$R$13) / Tabelle3!$S$13, 0), IF(E99="w", ROUNDDOWN((SQRT(Q99) - Tabelle3!$M$13) / Tabelle3!$N$13, 0), "" ) ) )</f>
        <v/>
      </c>
      <c r="AE99" t="str">
        <f>IF(ISBLANK(R99), "", IF(E99="m", ROUNDDOWN((SQRT(R99) - Tabelle3!$R$14) / Tabelle3!$S$14, 0), IF(E99="w", ROUNDDOWN((SQRT(R99) - Tabelle3!$M$14) / Tabelle3!$N$14, 0), "" ) ) )</f>
        <v/>
      </c>
      <c r="AF9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99" s="30" t="str">
        <f>IF(D99 &lt;&gt; "",
    IF(E99 = "m",
        IF(AF99 &gt;= VLOOKUP(D99, Tabelle3!$A$26:$D$36, 4, TRUE), "Ehrenurkunde",
        IF(AF99 &gt;= VLOOKUP(D99, Tabelle3!$A$26:$D$36, 3, TRUE), "Siegerurkunde", "Teilnehmerurkunde")),
    IF(AF99 &gt;= VLOOKUP(D99, Tabelle3!$A$15:$D$24, 4, TRUE), "Ehrenurkunde",
        IF(AF99 &gt;= VLOOKUP(D99, Tabelle3!$A$15:$D$24, 3, TRUE), "Siegerurkunde", "Teilnehmerurkunde"))
    ),
"")</f>
        <v/>
      </c>
    </row>
    <row r="100" spans="1:33">
      <c r="A100" s="31"/>
      <c r="B100" s="31"/>
      <c r="C100" s="31"/>
      <c r="D100" s="31"/>
      <c r="E100" s="31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t="str">
        <f>IF(ISBLANK(F100),"",IF($B$1="Mit Hand",
    IF(E100="m", ROUNDDOWN(($F$2/(F100+0.24)-Tabelle3!$R$2)/Tabelle3!$S$2, 0),
    IF(E100="w", ROUNDDOWN(($F$2/(F100+0.24)- Tabelle3!$M$2)/Tabelle3!$N$2, 0), "")),
IF($B$1="Elektronisch",
    IF(E100="m", ROUNDDOWN((($F$2/F100)- Tabelle3!$R$2)/Tabelle3!$S$2, 0),
    IF(E100="w", ROUNDDOWN((($F$2/F100)- Tabelle3!$M$2)/Tabelle3!$N$2, 0), "")),
"")))</f>
        <v/>
      </c>
      <c r="T100" t="str">
        <f>IF(ISBLANK(G100), "",
IF($B$1="Mit Hand",
    IF(E100="m", ROUNDDOWN(($G$2/(G100+0.24)-Tabelle3!$R$3)/Tabelle3!$S$3, 0),
    IF(E100="w", ROUNDDOWN(($G$2/(G100+0.24)- Tabelle3!$M$3)/Tabelle3!$N$3, 0), "")),
IF($B$1="Elektronisch",
    IF(E100="m", ROUNDDOWN((($G$2/G100)- Tabelle3!$R$3)/Tabelle3!$S$3, 0),
    IF(E100="w", ROUNDDOWN((($G$2/G100)- Tabelle3!$M$3)/Tabelle3!$N$3, 0), "")),
"")))</f>
        <v/>
      </c>
      <c r="U100" t="str">
        <f>IF(ISBLANK(H100),"",
IF($B$1="Mit Hand",
    IF(E100="m", ROUNDDOWN(($H$2/(H100+0.24)-Tabelle3!$R$4)/Tabelle3!$S$4, 0),
    IF(E100="w", ROUNDDOWN(($H$2/(H100+0.24)- Tabelle3!$M$4)/Tabelle3!$N$4, 0), "")),
IF($B$1="Elektronisch",
    IF(E100="m", ROUNDDOWN((($H$2/H100)- Tabelle3!$R$4)/Tabelle3!$S$4, 0),
    IF(E100="w", ROUNDDOWN((($H$2/H100)- Tabelle3!$M$4)/Tabelle3!$N$4, 0), "")),
"")))</f>
        <v/>
      </c>
      <c r="V100" t="str">
        <f>IF(ISBLANK(I100), "",
IF(E100="m", ROUNDDOWN((($I$2/I100)- Tabelle3!$R$5)/Tabelle3!$S$5, 0),
    IF(E100="w", ROUNDDOWN((($I$2/I100)- Tabelle3!$M$5)/Tabelle3!$N$5, 0), "")))</f>
        <v/>
      </c>
      <c r="W100" t="str">
        <f>IF(ISBLANK(J100),"",
IF(E100="m", ROUNDDOWN((($J$2/J100)- Tabelle3!$R$6)/Tabelle3!$S$6, 0)))</f>
        <v/>
      </c>
      <c r="X100" t="str">
        <f>IF(ISBLANK(K100), "",
IF(E100="m", ROUNDDOWN((($K$2/K100)- Tabelle3!$R$7)/Tabelle3!$S$7, 0),
    IF(E100="w", ROUNDDOWN((($K$2/K100)- Tabelle3!$M$7)/Tabelle3!$N$7, 0), "")))</f>
        <v/>
      </c>
      <c r="Y100" t="str">
        <f>IF(ISBLANK(L100), "",
IF(E100="m", ROUNDDOWN((($L$2/L100)- Tabelle3!$R$8)/Tabelle3!$S$8, 0),
    IF(E100="w", ROUNDDOWN((($L$2/L100)- Tabelle3!$M$8)/Tabelle3!$N$8, 0), "")))</f>
        <v/>
      </c>
      <c r="Z100" t="str">
        <f>IF(ISBLANK(M100),
    "",
    IF(E100="m",
        ROUNDDOWN((SQRT(M100) - Tabelle3!$R$9) / Tabelle3!$S$9, 0),
        IF(E100="w",
            ROUNDDOWN((SQRT(M100) - Tabelle3!$M$9) / Tabelle3!$N$9, 0),
            ""
        )
    )
)</f>
        <v/>
      </c>
      <c r="AA100" t="str">
        <f>IF(ISBLANK(N100), "", IF(E100="m", ROUNDDOWN((SQRT(N100) - Tabelle3!$R$10) / Tabelle3!$S$10, 0), IF(E100="w", ROUNDDOWN((SQRT(N100) - Tabelle3!$M$10) / Tabelle3!$N$10, 0), "" ) ) )</f>
        <v/>
      </c>
      <c r="AB100" t="str">
        <f>IF(ISBLANK(O100),"", IF(E100="m", ROUNDDOWN((SQRT(O100) - Tabelle3!$R$11) / Tabelle3!$S$11, 0), IF(E100="w", ROUNDDOWN((SQRT(O100) - Tabelle3!$M$11) / Tabelle3!$N$11, 0), "" ) ) )</f>
        <v/>
      </c>
      <c r="AC100" t="str">
        <f>IF(ISBLANK(P100), "", IF(E100="m", ROUNDDOWN((SQRT(P100) - Tabelle3!$R$12) / Tabelle3!$S$12, 0), IF(E100="w", ROUNDDOWN((SQRT(P100) - Tabelle3!$M$12) / Tabelle3!$N$12, 0), "" ) ) )</f>
        <v/>
      </c>
      <c r="AD100" t="str">
        <f>IF(ISBLANK(Q100), "", IF(E100="m", ROUNDDOWN((SQRT(Q100) - Tabelle3!$R$13) / Tabelle3!$S$13, 0), IF(E100="w", ROUNDDOWN((SQRT(Q100) - Tabelle3!$M$13) / Tabelle3!$N$13, 0), "" ) ) )</f>
        <v/>
      </c>
      <c r="AE100" t="str">
        <f>IF(ISBLANK(R100), "", IF(E100="m", ROUNDDOWN((SQRT(R100) - Tabelle3!$R$14) / Tabelle3!$S$14, 0), IF(E100="w", ROUNDDOWN((SQRT(R100) - Tabelle3!$M$14) / Tabelle3!$N$14, 0), "" ) ) )</f>
        <v/>
      </c>
      <c r="AF10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00" s="30" t="str">
        <f>IF(D100 &lt;&gt; "",
    IF(E100 = "m",
        IF(AF100 &gt;= VLOOKUP(D100, Tabelle3!$A$26:$D$36, 4, TRUE), "Ehrenurkunde",
        IF(AF100 &gt;= VLOOKUP(D100, Tabelle3!$A$26:$D$36, 3, TRUE), "Siegerurkunde", "Teilnehmerurkunde")),
    IF(AF100 &gt;= VLOOKUP(D100, Tabelle3!$A$15:$D$24, 4, TRUE), "Ehrenurkunde",
        IF(AF100 &gt;= VLOOKUP(D100, Tabelle3!$A$15:$D$24, 3, TRUE), "Siegerurkunde", "Teilnehmerurkunde"))
    ),
"")</f>
        <v/>
      </c>
    </row>
    <row r="101" spans="1:33">
      <c r="A101" s="31"/>
      <c r="B101" s="31"/>
      <c r="C101" s="31"/>
      <c r="D101" s="31"/>
      <c r="E101" s="31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t="str">
        <f>IF(ISBLANK(F101),"",IF($B$1="Mit Hand",
    IF(E101="m", ROUNDDOWN(($F$2/(F101+0.24)-Tabelle3!$R$2)/Tabelle3!$S$2, 0),
    IF(E101="w", ROUNDDOWN(($F$2/(F101+0.24)- Tabelle3!$M$2)/Tabelle3!$N$2, 0), "")),
IF($B$1="Elektronisch",
    IF(E101="m", ROUNDDOWN((($F$2/F101)- Tabelle3!$R$2)/Tabelle3!$S$2, 0),
    IF(E101="w", ROUNDDOWN((($F$2/F101)- Tabelle3!$M$2)/Tabelle3!$N$2, 0), "")),
"")))</f>
        <v/>
      </c>
      <c r="T101" t="str">
        <f>IF(ISBLANK(G101), "",
IF($B$1="Mit Hand",
    IF(E101="m", ROUNDDOWN(($G$2/(G101+0.24)-Tabelle3!$R$3)/Tabelle3!$S$3, 0),
    IF(E101="w", ROUNDDOWN(($G$2/(G101+0.24)- Tabelle3!$M$3)/Tabelle3!$N$3, 0), "")),
IF($B$1="Elektronisch",
    IF(E101="m", ROUNDDOWN((($G$2/G101)- Tabelle3!$R$3)/Tabelle3!$S$3, 0),
    IF(E101="w", ROUNDDOWN((($G$2/G101)- Tabelle3!$M$3)/Tabelle3!$N$3, 0), "")),
"")))</f>
        <v/>
      </c>
      <c r="U101" t="str">
        <f>IF(ISBLANK(H101),"",
IF($B$1="Mit Hand",
    IF(E101="m", ROUNDDOWN(($H$2/(H101+0.24)-Tabelle3!$R$4)/Tabelle3!$S$4, 0),
    IF(E101="w", ROUNDDOWN(($H$2/(H101+0.24)- Tabelle3!$M$4)/Tabelle3!$N$4, 0), "")),
IF($B$1="Elektronisch",
    IF(E101="m", ROUNDDOWN((($H$2/H101)- Tabelle3!$R$4)/Tabelle3!$S$4, 0),
    IF(E101="w", ROUNDDOWN((($H$2/H101)- Tabelle3!$M$4)/Tabelle3!$N$4, 0), "")),
"")))</f>
        <v/>
      </c>
      <c r="V101" t="str">
        <f>IF(ISBLANK(I101), "",
IF(E101="m", ROUNDDOWN((($I$2/I101)- Tabelle3!$R$5)/Tabelle3!$S$5, 0),
    IF(E101="w", ROUNDDOWN((($I$2/I101)- Tabelle3!$M$5)/Tabelle3!$N$5, 0), "")))</f>
        <v/>
      </c>
      <c r="W101" t="str">
        <f>IF(ISBLANK(J101),"",
IF(E101="m", ROUNDDOWN((($J$2/J101)- Tabelle3!$R$6)/Tabelle3!$S$6, 0)))</f>
        <v/>
      </c>
      <c r="X101" t="str">
        <f>IF(ISBLANK(K101), "",
IF(E101="m", ROUNDDOWN((($K$2/K101)- Tabelle3!$R$7)/Tabelle3!$S$7, 0),
    IF(E101="w", ROUNDDOWN((($K$2/K101)- Tabelle3!$M$7)/Tabelle3!$N$7, 0), "")))</f>
        <v/>
      </c>
      <c r="Y101" t="str">
        <f>IF(ISBLANK(L101), "",
IF(E101="m", ROUNDDOWN((($L$2/L101)- Tabelle3!$R$8)/Tabelle3!$S$8, 0),
    IF(E101="w", ROUNDDOWN((($L$2/L101)- Tabelle3!$M$8)/Tabelle3!$N$8, 0), "")))</f>
        <v/>
      </c>
      <c r="Z101" t="str">
        <f>IF(ISBLANK(M101),
    "",
    IF(E101="m",
        ROUNDDOWN((SQRT(M101) - Tabelle3!$R$9) / Tabelle3!$S$9, 0),
        IF(E101="w",
            ROUNDDOWN((SQRT(M101) - Tabelle3!$M$9) / Tabelle3!$N$9, 0),
            ""
        )
    )
)</f>
        <v/>
      </c>
      <c r="AA101" t="str">
        <f>IF(ISBLANK(N101), "", IF(E101="m", ROUNDDOWN((SQRT(N101) - Tabelle3!$R$10) / Tabelle3!$S$10, 0), IF(E101="w", ROUNDDOWN((SQRT(N101) - Tabelle3!$M$10) / Tabelle3!$N$10, 0), "" ) ) )</f>
        <v/>
      </c>
      <c r="AB101" t="str">
        <f>IF(ISBLANK(O101),"", IF(E101="m", ROUNDDOWN((SQRT(O101) - Tabelle3!$R$11) / Tabelle3!$S$11, 0), IF(E101="w", ROUNDDOWN((SQRT(O101) - Tabelle3!$M$11) / Tabelle3!$N$11, 0), "" ) ) )</f>
        <v/>
      </c>
      <c r="AC101" t="str">
        <f>IF(ISBLANK(P101), "", IF(E101="m", ROUNDDOWN((SQRT(P101) - Tabelle3!$R$12) / Tabelle3!$S$12, 0), IF(E101="w", ROUNDDOWN((SQRT(P101) - Tabelle3!$M$12) / Tabelle3!$N$12, 0), "" ) ) )</f>
        <v/>
      </c>
      <c r="AD101" t="str">
        <f>IF(ISBLANK(Q101), "", IF(E101="m", ROUNDDOWN((SQRT(Q101) - Tabelle3!$R$13) / Tabelle3!$S$13, 0), IF(E101="w", ROUNDDOWN((SQRT(Q101) - Tabelle3!$M$13) / Tabelle3!$N$13, 0), "" ) ) )</f>
        <v/>
      </c>
      <c r="AE101" t="str">
        <f>IF(ISBLANK(R101), "", IF(E101="m", ROUNDDOWN((SQRT(R101) - Tabelle3!$R$14) / Tabelle3!$S$14, 0), IF(E101="w", ROUNDDOWN((SQRT(R101) - Tabelle3!$M$14) / Tabelle3!$N$14, 0), "" ) ) )</f>
        <v/>
      </c>
      <c r="AF10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01" s="30" t="str">
        <f>IF(D101 &lt;&gt; "",
    IF(E101 = "m",
        IF(AF101 &gt;= VLOOKUP(D101, Tabelle3!$A$26:$D$36, 4, TRUE), "Ehrenurkunde",
        IF(AF101 &gt;= VLOOKUP(D101, Tabelle3!$A$26:$D$36, 3, TRUE), "Siegerurkunde", "Teilnehmerurkunde")),
    IF(AF101 &gt;= VLOOKUP(D101, Tabelle3!$A$15:$D$24, 4, TRUE), "Ehrenurkunde",
        IF(AF101 &gt;= VLOOKUP(D101, Tabelle3!$A$15:$D$24, 3, TRUE), "Siegerurkunde", "Teilnehmerurkunde"))
    ),
"")</f>
        <v/>
      </c>
    </row>
    <row r="102" spans="1:33">
      <c r="A102" s="31"/>
      <c r="B102" s="31"/>
      <c r="C102" s="31"/>
      <c r="D102" s="31"/>
      <c r="E102" s="31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t="str">
        <f>IF(ISBLANK(F102),"",IF($B$1="Mit Hand",
    IF(E102="m", ROUNDDOWN(($F$2/(F102+0.24)-Tabelle3!$R$2)/Tabelle3!$S$2, 0),
    IF(E102="w", ROUNDDOWN(($F$2/(F102+0.24)- Tabelle3!$M$2)/Tabelle3!$N$2, 0), "")),
IF($B$1="Elektronisch",
    IF(E102="m", ROUNDDOWN((($F$2/F102)- Tabelle3!$R$2)/Tabelle3!$S$2, 0),
    IF(E102="w", ROUNDDOWN((($F$2/F102)- Tabelle3!$M$2)/Tabelle3!$N$2, 0), "")),
"")))</f>
        <v/>
      </c>
      <c r="T102" t="str">
        <f>IF(ISBLANK(G102), "",
IF($B$1="Mit Hand",
    IF(E102="m", ROUNDDOWN(($G$2/(G102+0.24)-Tabelle3!$R$3)/Tabelle3!$S$3, 0),
    IF(E102="w", ROUNDDOWN(($G$2/(G102+0.24)- Tabelle3!$M$3)/Tabelle3!$N$3, 0), "")),
IF($B$1="Elektronisch",
    IF(E102="m", ROUNDDOWN((($G$2/G102)- Tabelle3!$R$3)/Tabelle3!$S$3, 0),
    IF(E102="w", ROUNDDOWN((($G$2/G102)- Tabelle3!$M$3)/Tabelle3!$N$3, 0), "")),
"")))</f>
        <v/>
      </c>
      <c r="U102" t="str">
        <f>IF(ISBLANK(H102),"",
IF($B$1="Mit Hand",
    IF(E102="m", ROUNDDOWN(($H$2/(H102+0.24)-Tabelle3!$R$4)/Tabelle3!$S$4, 0),
    IF(E102="w", ROUNDDOWN(($H$2/(H102+0.24)- Tabelle3!$M$4)/Tabelle3!$N$4, 0), "")),
IF($B$1="Elektronisch",
    IF(E102="m", ROUNDDOWN((($H$2/H102)- Tabelle3!$R$4)/Tabelle3!$S$4, 0),
    IF(E102="w", ROUNDDOWN((($H$2/H102)- Tabelle3!$M$4)/Tabelle3!$N$4, 0), "")),
"")))</f>
        <v/>
      </c>
      <c r="V102" t="str">
        <f>IF(ISBLANK(I102), "",
IF(E102="m", ROUNDDOWN((($I$2/I102)- Tabelle3!$R$5)/Tabelle3!$S$5, 0),
    IF(E102="w", ROUNDDOWN((($I$2/I102)- Tabelle3!$M$5)/Tabelle3!$N$5, 0), "")))</f>
        <v/>
      </c>
      <c r="W102" t="str">
        <f>IF(ISBLANK(J102),"",
IF(E102="m", ROUNDDOWN((($J$2/J102)- Tabelle3!$R$6)/Tabelle3!$S$6, 0)))</f>
        <v/>
      </c>
      <c r="X102" t="str">
        <f>IF(ISBLANK(K102), "",
IF(E102="m", ROUNDDOWN((($K$2/K102)- Tabelle3!$R$7)/Tabelle3!$S$7, 0),
    IF(E102="w", ROUNDDOWN((($K$2/K102)- Tabelle3!$M$7)/Tabelle3!$N$7, 0), "")))</f>
        <v/>
      </c>
      <c r="Y102" t="str">
        <f>IF(ISBLANK(L102), "",
IF(E102="m", ROUNDDOWN((($L$2/L102)- Tabelle3!$R$8)/Tabelle3!$S$8, 0),
    IF(E102="w", ROUNDDOWN((($L$2/L102)- Tabelle3!$M$8)/Tabelle3!$N$8, 0), "")))</f>
        <v/>
      </c>
      <c r="Z102" t="str">
        <f>IF(ISBLANK(M102),
    "",
    IF(E102="m",
        ROUNDDOWN((SQRT(M102) - Tabelle3!$R$9) / Tabelle3!$S$9, 0),
        IF(E102="w",
            ROUNDDOWN((SQRT(M102) - Tabelle3!$M$9) / Tabelle3!$N$9, 0),
            ""
        )
    )
)</f>
        <v/>
      </c>
      <c r="AA102" t="str">
        <f>IF(ISBLANK(N102), "", IF(E102="m", ROUNDDOWN((SQRT(N102) - Tabelle3!$R$10) / Tabelle3!$S$10, 0), IF(E102="w", ROUNDDOWN((SQRT(N102) - Tabelle3!$M$10) / Tabelle3!$N$10, 0), "" ) ) )</f>
        <v/>
      </c>
      <c r="AB102" t="str">
        <f>IF(ISBLANK(O102),"", IF(E102="m", ROUNDDOWN((SQRT(O102) - Tabelle3!$R$11) / Tabelle3!$S$11, 0), IF(E102="w", ROUNDDOWN((SQRT(O102) - Tabelle3!$M$11) / Tabelle3!$N$11, 0), "" ) ) )</f>
        <v/>
      </c>
      <c r="AC102" t="str">
        <f>IF(ISBLANK(P102), "", IF(E102="m", ROUNDDOWN((SQRT(P102) - Tabelle3!$R$12) / Tabelle3!$S$12, 0), IF(E102="w", ROUNDDOWN((SQRT(P102) - Tabelle3!$M$12) / Tabelle3!$N$12, 0), "" ) ) )</f>
        <v/>
      </c>
      <c r="AD102" t="str">
        <f>IF(ISBLANK(Q102), "", IF(E102="m", ROUNDDOWN((SQRT(Q102) - Tabelle3!$R$13) / Tabelle3!$S$13, 0), IF(E102="w", ROUNDDOWN((SQRT(Q102) - Tabelle3!$M$13) / Tabelle3!$N$13, 0), "" ) ) )</f>
        <v/>
      </c>
      <c r="AE102" t="str">
        <f>IF(ISBLANK(R102), "", IF(E102="m", ROUNDDOWN((SQRT(R102) - Tabelle3!$R$14) / Tabelle3!$S$14, 0), IF(E102="w", ROUNDDOWN((SQRT(R102) - Tabelle3!$M$14) / Tabelle3!$N$14, 0), "" ) ) )</f>
        <v/>
      </c>
      <c r="AF10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02" s="30" t="str">
        <f>IF(D102 &lt;&gt; "",
    IF(E102 = "m",
        IF(AF102 &gt;= VLOOKUP(D102, Tabelle3!$A$26:$D$36, 4, TRUE), "Ehrenurkunde",
        IF(AF102 &gt;= VLOOKUP(D102, Tabelle3!$A$26:$D$36, 3, TRUE), "Siegerurkunde", "Teilnehmerurkunde")),
    IF(AF102 &gt;= VLOOKUP(D102, Tabelle3!$A$15:$D$24, 4, TRUE), "Ehrenurkunde",
        IF(AF102 &gt;= VLOOKUP(D102, Tabelle3!$A$15:$D$24, 3, TRUE), "Siegerurkunde", "Teilnehmerurkunde"))
    ),
"")</f>
        <v/>
      </c>
    </row>
    <row r="103" spans="1:33">
      <c r="A103" s="31"/>
      <c r="B103" s="31"/>
      <c r="C103" s="31"/>
      <c r="D103" s="31"/>
      <c r="E103" s="31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t="str">
        <f>IF(ISBLANK(F103),"",IF($B$1="Mit Hand",
    IF(E103="m", ROUNDDOWN(($F$2/(F103+0.24)-Tabelle3!$R$2)/Tabelle3!$S$2, 0),
    IF(E103="w", ROUNDDOWN(($F$2/(F103+0.24)- Tabelle3!$M$2)/Tabelle3!$N$2, 0), "")),
IF($B$1="Elektronisch",
    IF(E103="m", ROUNDDOWN((($F$2/F103)- Tabelle3!$R$2)/Tabelle3!$S$2, 0),
    IF(E103="w", ROUNDDOWN((($F$2/F103)- Tabelle3!$M$2)/Tabelle3!$N$2, 0), "")),
"")))</f>
        <v/>
      </c>
      <c r="T103" t="str">
        <f>IF(ISBLANK(G103), "",
IF($B$1="Mit Hand",
    IF(E103="m", ROUNDDOWN(($G$2/(G103+0.24)-Tabelle3!$R$3)/Tabelle3!$S$3, 0),
    IF(E103="w", ROUNDDOWN(($G$2/(G103+0.24)- Tabelle3!$M$3)/Tabelle3!$N$3, 0), "")),
IF($B$1="Elektronisch",
    IF(E103="m", ROUNDDOWN((($G$2/G103)- Tabelle3!$R$3)/Tabelle3!$S$3, 0),
    IF(E103="w", ROUNDDOWN((($G$2/G103)- Tabelle3!$M$3)/Tabelle3!$N$3, 0), "")),
"")))</f>
        <v/>
      </c>
      <c r="U103" t="str">
        <f>IF(ISBLANK(H103),"",
IF($B$1="Mit Hand",
    IF(E103="m", ROUNDDOWN(($H$2/(H103+0.24)-Tabelle3!$R$4)/Tabelle3!$S$4, 0),
    IF(E103="w", ROUNDDOWN(($H$2/(H103+0.24)- Tabelle3!$M$4)/Tabelle3!$N$4, 0), "")),
IF($B$1="Elektronisch",
    IF(E103="m", ROUNDDOWN((($H$2/H103)- Tabelle3!$R$4)/Tabelle3!$S$4, 0),
    IF(E103="w", ROUNDDOWN((($H$2/H103)- Tabelle3!$M$4)/Tabelle3!$N$4, 0), "")),
"")))</f>
        <v/>
      </c>
      <c r="V103" t="str">
        <f>IF(ISBLANK(I103), "",
IF(E103="m", ROUNDDOWN((($I$2/I103)- Tabelle3!$R$5)/Tabelle3!$S$5, 0),
    IF(E103="w", ROUNDDOWN((($I$2/I103)- Tabelle3!$M$5)/Tabelle3!$N$5, 0), "")))</f>
        <v/>
      </c>
      <c r="W103" t="str">
        <f>IF(ISBLANK(J103),"",
IF(E103="m", ROUNDDOWN((($J$2/J103)- Tabelle3!$R$6)/Tabelle3!$S$6, 0)))</f>
        <v/>
      </c>
      <c r="X103" t="str">
        <f>IF(ISBLANK(K103), "",
IF(E103="m", ROUNDDOWN((($K$2/K103)- Tabelle3!$R$7)/Tabelle3!$S$7, 0),
    IF(E103="w", ROUNDDOWN((($K$2/K103)- Tabelle3!$M$7)/Tabelle3!$N$7, 0), "")))</f>
        <v/>
      </c>
      <c r="Y103" t="str">
        <f>IF(ISBLANK(L103), "",
IF(E103="m", ROUNDDOWN((($L$2/L103)- Tabelle3!$R$8)/Tabelle3!$S$8, 0),
    IF(E103="w", ROUNDDOWN((($L$2/L103)- Tabelle3!$M$8)/Tabelle3!$N$8, 0), "")))</f>
        <v/>
      </c>
      <c r="Z103" t="str">
        <f>IF(ISBLANK(M103),
    "",
    IF(E103="m",
        ROUNDDOWN((SQRT(M103) - Tabelle3!$R$9) / Tabelle3!$S$9, 0),
        IF(E103="w",
            ROUNDDOWN((SQRT(M103) - Tabelle3!$M$9) / Tabelle3!$N$9, 0),
            ""
        )
    )
)</f>
        <v/>
      </c>
      <c r="AA103" t="str">
        <f>IF(ISBLANK(N103), "", IF(E103="m", ROUNDDOWN((SQRT(N103) - Tabelle3!$R$10) / Tabelle3!$S$10, 0), IF(E103="w", ROUNDDOWN((SQRT(N103) - Tabelle3!$M$10) / Tabelle3!$N$10, 0), "" ) ) )</f>
        <v/>
      </c>
      <c r="AB103" t="str">
        <f>IF(ISBLANK(O103),"", IF(E103="m", ROUNDDOWN((SQRT(O103) - Tabelle3!$R$11) / Tabelle3!$S$11, 0), IF(E103="w", ROUNDDOWN((SQRT(O103) - Tabelle3!$M$11) / Tabelle3!$N$11, 0), "" ) ) )</f>
        <v/>
      </c>
      <c r="AC103" t="str">
        <f>IF(ISBLANK(P103), "", IF(E103="m", ROUNDDOWN((SQRT(P103) - Tabelle3!$R$12) / Tabelle3!$S$12, 0), IF(E103="w", ROUNDDOWN((SQRT(P103) - Tabelle3!$M$12) / Tabelle3!$N$12, 0), "" ) ) )</f>
        <v/>
      </c>
      <c r="AD103" t="str">
        <f>IF(ISBLANK(Q103), "", IF(E103="m", ROUNDDOWN((SQRT(Q103) - Tabelle3!$R$13) / Tabelle3!$S$13, 0), IF(E103="w", ROUNDDOWN((SQRT(Q103) - Tabelle3!$M$13) / Tabelle3!$N$13, 0), "" ) ) )</f>
        <v/>
      </c>
      <c r="AE103" t="str">
        <f>IF(ISBLANK(R103), "", IF(E103="m", ROUNDDOWN((SQRT(R103) - Tabelle3!$R$14) / Tabelle3!$S$14, 0), IF(E103="w", ROUNDDOWN((SQRT(R103) - Tabelle3!$M$14) / Tabelle3!$N$14, 0), "" ) ) )</f>
        <v/>
      </c>
      <c r="AF10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03" s="30" t="str">
        <f>IF(D103 &lt;&gt; "",
    IF(E103 = "m",
        IF(AF103 &gt;= VLOOKUP(D103, Tabelle3!$A$26:$D$36, 4, TRUE), "Ehrenurkunde",
        IF(AF103 &gt;= VLOOKUP(D103, Tabelle3!$A$26:$D$36, 3, TRUE), "Siegerurkunde", "Teilnehmerurkunde")),
    IF(AF103 &gt;= VLOOKUP(D103, Tabelle3!$A$15:$D$24, 4, TRUE), "Ehrenurkunde",
        IF(AF103 &gt;= VLOOKUP(D103, Tabelle3!$A$15:$D$24, 3, TRUE), "Siegerurkunde", "Teilnehmerurkunde"))
    ),
"")</f>
        <v/>
      </c>
    </row>
    <row r="104" spans="1:33">
      <c r="A104" s="31"/>
      <c r="B104" s="31"/>
      <c r="C104" s="31"/>
      <c r="D104" s="31"/>
      <c r="E104" s="31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t="str">
        <f>IF(ISBLANK(F104),"",IF($B$1="Mit Hand",
    IF(E104="m", ROUNDDOWN(($F$2/(F104+0.24)-Tabelle3!$R$2)/Tabelle3!$S$2, 0),
    IF(E104="w", ROUNDDOWN(($F$2/(F104+0.24)- Tabelle3!$M$2)/Tabelle3!$N$2, 0), "")),
IF($B$1="Elektronisch",
    IF(E104="m", ROUNDDOWN((($F$2/F104)- Tabelle3!$R$2)/Tabelle3!$S$2, 0),
    IF(E104="w", ROUNDDOWN((($F$2/F104)- Tabelle3!$M$2)/Tabelle3!$N$2, 0), "")),
"")))</f>
        <v/>
      </c>
      <c r="T104" t="str">
        <f>IF(ISBLANK(G104), "",
IF($B$1="Mit Hand",
    IF(E104="m", ROUNDDOWN(($G$2/(G104+0.24)-Tabelle3!$R$3)/Tabelle3!$S$3, 0),
    IF(E104="w", ROUNDDOWN(($G$2/(G104+0.24)- Tabelle3!$M$3)/Tabelle3!$N$3, 0), "")),
IF($B$1="Elektronisch",
    IF(E104="m", ROUNDDOWN((($G$2/G104)- Tabelle3!$R$3)/Tabelle3!$S$3, 0),
    IF(E104="w", ROUNDDOWN((($G$2/G104)- Tabelle3!$M$3)/Tabelle3!$N$3, 0), "")),
"")))</f>
        <v/>
      </c>
      <c r="U104" t="str">
        <f>IF(ISBLANK(H104),"",
IF($B$1="Mit Hand",
    IF(E104="m", ROUNDDOWN(($H$2/(H104+0.24)-Tabelle3!$R$4)/Tabelle3!$S$4, 0),
    IF(E104="w", ROUNDDOWN(($H$2/(H104+0.24)- Tabelle3!$M$4)/Tabelle3!$N$4, 0), "")),
IF($B$1="Elektronisch",
    IF(E104="m", ROUNDDOWN((($H$2/H104)- Tabelle3!$R$4)/Tabelle3!$S$4, 0),
    IF(E104="w", ROUNDDOWN((($H$2/H104)- Tabelle3!$M$4)/Tabelle3!$N$4, 0), "")),
"")))</f>
        <v/>
      </c>
      <c r="V104" t="str">
        <f>IF(ISBLANK(I104), "",
IF(E104="m", ROUNDDOWN((($I$2/I104)- Tabelle3!$R$5)/Tabelle3!$S$5, 0),
    IF(E104="w", ROUNDDOWN((($I$2/I104)- Tabelle3!$M$5)/Tabelle3!$N$5, 0), "")))</f>
        <v/>
      </c>
      <c r="W104" t="str">
        <f>IF(ISBLANK(J104),"",
IF(E104="m", ROUNDDOWN((($J$2/J104)- Tabelle3!$R$6)/Tabelle3!$S$6, 0)))</f>
        <v/>
      </c>
      <c r="X104" t="str">
        <f>IF(ISBLANK(K104), "",
IF(E104="m", ROUNDDOWN((($K$2/K104)- Tabelle3!$R$7)/Tabelle3!$S$7, 0),
    IF(E104="w", ROUNDDOWN((($K$2/K104)- Tabelle3!$M$7)/Tabelle3!$N$7, 0), "")))</f>
        <v/>
      </c>
      <c r="Y104" t="str">
        <f>IF(ISBLANK(L104), "",
IF(E104="m", ROUNDDOWN((($L$2/L104)- Tabelle3!$R$8)/Tabelle3!$S$8, 0),
    IF(E104="w", ROUNDDOWN((($L$2/L104)- Tabelle3!$M$8)/Tabelle3!$N$8, 0), "")))</f>
        <v/>
      </c>
      <c r="Z104" t="str">
        <f>IF(ISBLANK(M104),
    "",
    IF(E104="m",
        ROUNDDOWN((SQRT(M104) - Tabelle3!$R$9) / Tabelle3!$S$9, 0),
        IF(E104="w",
            ROUNDDOWN((SQRT(M104) - Tabelle3!$M$9) / Tabelle3!$N$9, 0),
            ""
        )
    )
)</f>
        <v/>
      </c>
      <c r="AA104" t="str">
        <f>IF(ISBLANK(N104), "", IF(E104="m", ROUNDDOWN((SQRT(N104) - Tabelle3!$R$10) / Tabelle3!$S$10, 0), IF(E104="w", ROUNDDOWN((SQRT(N104) - Tabelle3!$M$10) / Tabelle3!$N$10, 0), "" ) ) )</f>
        <v/>
      </c>
      <c r="AB104" t="str">
        <f>IF(ISBLANK(O104),"", IF(E104="m", ROUNDDOWN((SQRT(O104) - Tabelle3!$R$11) / Tabelle3!$S$11, 0), IF(E104="w", ROUNDDOWN((SQRT(O104) - Tabelle3!$M$11) / Tabelle3!$N$11, 0), "" ) ) )</f>
        <v/>
      </c>
      <c r="AC104" t="str">
        <f>IF(ISBLANK(P104), "", IF(E104="m", ROUNDDOWN((SQRT(P104) - Tabelle3!$R$12) / Tabelle3!$S$12, 0), IF(E104="w", ROUNDDOWN((SQRT(P104) - Tabelle3!$M$12) / Tabelle3!$N$12, 0), "" ) ) )</f>
        <v/>
      </c>
      <c r="AD104" t="str">
        <f>IF(ISBLANK(Q104), "", IF(E104="m", ROUNDDOWN((SQRT(Q104) - Tabelle3!$R$13) / Tabelle3!$S$13, 0), IF(E104="w", ROUNDDOWN((SQRT(Q104) - Tabelle3!$M$13) / Tabelle3!$N$13, 0), "" ) ) )</f>
        <v/>
      </c>
      <c r="AE104" t="str">
        <f>IF(ISBLANK(R104), "", IF(E104="m", ROUNDDOWN((SQRT(R104) - Tabelle3!$R$14) / Tabelle3!$S$14, 0), IF(E104="w", ROUNDDOWN((SQRT(R104) - Tabelle3!$M$14) / Tabelle3!$N$14, 0), "" ) ) )</f>
        <v/>
      </c>
      <c r="AF10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04" s="30" t="str">
        <f>IF(D104 &lt;&gt; "",
    IF(E104 = "m",
        IF(AF104 &gt;= VLOOKUP(D104, Tabelle3!$A$26:$D$36, 4, TRUE), "Ehrenurkunde",
        IF(AF104 &gt;= VLOOKUP(D104, Tabelle3!$A$26:$D$36, 3, TRUE), "Siegerurkunde", "Teilnehmerurkunde")),
    IF(AF104 &gt;= VLOOKUP(D104, Tabelle3!$A$15:$D$24, 4, TRUE), "Ehrenurkunde",
        IF(AF104 &gt;= VLOOKUP(D104, Tabelle3!$A$15:$D$24, 3, TRUE), "Siegerurkunde", "Teilnehmerurkunde"))
    ),
"")</f>
        <v/>
      </c>
    </row>
    <row r="105" spans="1:33">
      <c r="A105" s="31"/>
      <c r="B105" s="31"/>
      <c r="C105" s="31"/>
      <c r="D105" s="31"/>
      <c r="E105" s="31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t="str">
        <f>IF(ISBLANK(F105),"",IF($B$1="Mit Hand",
    IF(E105="m", ROUNDDOWN(($F$2/(F105+0.24)-Tabelle3!$R$2)/Tabelle3!$S$2, 0),
    IF(E105="w", ROUNDDOWN(($F$2/(F105+0.24)- Tabelle3!$M$2)/Tabelle3!$N$2, 0), "")),
IF($B$1="Elektronisch",
    IF(E105="m", ROUNDDOWN((($F$2/F105)- Tabelle3!$R$2)/Tabelle3!$S$2, 0),
    IF(E105="w", ROUNDDOWN((($F$2/F105)- Tabelle3!$M$2)/Tabelle3!$N$2, 0), "")),
"")))</f>
        <v/>
      </c>
      <c r="T105" t="str">
        <f>IF(ISBLANK(G105), "",
IF($B$1="Mit Hand",
    IF(E105="m", ROUNDDOWN(($G$2/(G105+0.24)-Tabelle3!$R$3)/Tabelle3!$S$3, 0),
    IF(E105="w", ROUNDDOWN(($G$2/(G105+0.24)- Tabelle3!$M$3)/Tabelle3!$N$3, 0), "")),
IF($B$1="Elektronisch",
    IF(E105="m", ROUNDDOWN((($G$2/G105)- Tabelle3!$R$3)/Tabelle3!$S$3, 0),
    IF(E105="w", ROUNDDOWN((($G$2/G105)- Tabelle3!$M$3)/Tabelle3!$N$3, 0), "")),
"")))</f>
        <v/>
      </c>
      <c r="U105" t="str">
        <f>IF(ISBLANK(H105),"",
IF($B$1="Mit Hand",
    IF(E105="m", ROUNDDOWN(($H$2/(H105+0.24)-Tabelle3!$R$4)/Tabelle3!$S$4, 0),
    IF(E105="w", ROUNDDOWN(($H$2/(H105+0.24)- Tabelle3!$M$4)/Tabelle3!$N$4, 0), "")),
IF($B$1="Elektronisch",
    IF(E105="m", ROUNDDOWN((($H$2/H105)- Tabelle3!$R$4)/Tabelle3!$S$4, 0),
    IF(E105="w", ROUNDDOWN((($H$2/H105)- Tabelle3!$M$4)/Tabelle3!$N$4, 0), "")),
"")))</f>
        <v/>
      </c>
      <c r="V105" t="str">
        <f>IF(ISBLANK(I105), "",
IF(E105="m", ROUNDDOWN((($I$2/I105)- Tabelle3!$R$5)/Tabelle3!$S$5, 0),
    IF(E105="w", ROUNDDOWN((($I$2/I105)- Tabelle3!$M$5)/Tabelle3!$N$5, 0), "")))</f>
        <v/>
      </c>
      <c r="W105" t="str">
        <f>IF(ISBLANK(J105),"",
IF(E105="m", ROUNDDOWN((($J$2/J105)- Tabelle3!$R$6)/Tabelle3!$S$6, 0)))</f>
        <v/>
      </c>
      <c r="X105" t="str">
        <f>IF(ISBLANK(K105), "",
IF(E105="m", ROUNDDOWN((($K$2/K105)- Tabelle3!$R$7)/Tabelle3!$S$7, 0),
    IF(E105="w", ROUNDDOWN((($K$2/K105)- Tabelle3!$M$7)/Tabelle3!$N$7, 0), "")))</f>
        <v/>
      </c>
      <c r="Y105" t="str">
        <f>IF(ISBLANK(L105), "",
IF(E105="m", ROUNDDOWN((($L$2/L105)- Tabelle3!$R$8)/Tabelle3!$S$8, 0),
    IF(E105="w", ROUNDDOWN((($L$2/L105)- Tabelle3!$M$8)/Tabelle3!$N$8, 0), "")))</f>
        <v/>
      </c>
      <c r="Z105" t="str">
        <f>IF(ISBLANK(M105),
    "",
    IF(E105="m",
        ROUNDDOWN((SQRT(M105) - Tabelle3!$R$9) / Tabelle3!$S$9, 0),
        IF(E105="w",
            ROUNDDOWN((SQRT(M105) - Tabelle3!$M$9) / Tabelle3!$N$9, 0),
            ""
        )
    )
)</f>
        <v/>
      </c>
      <c r="AA105" t="str">
        <f>IF(ISBLANK(N105), "", IF(E105="m", ROUNDDOWN((SQRT(N105) - Tabelle3!$R$10) / Tabelle3!$S$10, 0), IF(E105="w", ROUNDDOWN((SQRT(N105) - Tabelle3!$M$10) / Tabelle3!$N$10, 0), "" ) ) )</f>
        <v/>
      </c>
      <c r="AB105" t="str">
        <f>IF(ISBLANK(O105),"", IF(E105="m", ROUNDDOWN((SQRT(O105) - Tabelle3!$R$11) / Tabelle3!$S$11, 0), IF(E105="w", ROUNDDOWN((SQRT(O105) - Tabelle3!$M$11) / Tabelle3!$N$11, 0), "" ) ) )</f>
        <v/>
      </c>
      <c r="AC105" t="str">
        <f>IF(ISBLANK(P105), "", IF(E105="m", ROUNDDOWN((SQRT(P105) - Tabelle3!$R$12) / Tabelle3!$S$12, 0), IF(E105="w", ROUNDDOWN((SQRT(P105) - Tabelle3!$M$12) / Tabelle3!$N$12, 0), "" ) ) )</f>
        <v/>
      </c>
      <c r="AD105" t="str">
        <f>IF(ISBLANK(Q105), "", IF(E105="m", ROUNDDOWN((SQRT(Q105) - Tabelle3!$R$13) / Tabelle3!$S$13, 0), IF(E105="w", ROUNDDOWN((SQRT(Q105) - Tabelle3!$M$13) / Tabelle3!$N$13, 0), "" ) ) )</f>
        <v/>
      </c>
      <c r="AE105" t="str">
        <f>IF(ISBLANK(R105), "", IF(E105="m", ROUNDDOWN((SQRT(R105) - Tabelle3!$R$14) / Tabelle3!$S$14, 0), IF(E105="w", ROUNDDOWN((SQRT(R105) - Tabelle3!$M$14) / Tabelle3!$N$14, 0), "" ) ) )</f>
        <v/>
      </c>
      <c r="AF10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05" s="30" t="str">
        <f>IF(D105 &lt;&gt; "",
    IF(E105 = "m",
        IF(AF105 &gt;= VLOOKUP(D105, Tabelle3!$A$26:$D$36, 4, TRUE), "Ehrenurkunde",
        IF(AF105 &gt;= VLOOKUP(D105, Tabelle3!$A$26:$D$36, 3, TRUE), "Siegerurkunde", "Teilnehmerurkunde")),
    IF(AF105 &gt;= VLOOKUP(D105, Tabelle3!$A$15:$D$24, 4, TRUE), "Ehrenurkunde",
        IF(AF105 &gt;= VLOOKUP(D105, Tabelle3!$A$15:$D$24, 3, TRUE), "Siegerurkunde", "Teilnehmerurkunde"))
    ),
"")</f>
        <v/>
      </c>
    </row>
    <row r="106" spans="1:33">
      <c r="A106" s="31"/>
      <c r="B106" s="31"/>
      <c r="C106" s="31"/>
      <c r="D106" s="31"/>
      <c r="E106" s="31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t="str">
        <f>IF(ISBLANK(F106),"",IF($B$1="Mit Hand",
    IF(E106="m", ROUNDDOWN(($F$2/(F106+0.24)-Tabelle3!$R$2)/Tabelle3!$S$2, 0),
    IF(E106="w", ROUNDDOWN(($F$2/(F106+0.24)- Tabelle3!$M$2)/Tabelle3!$N$2, 0), "")),
IF($B$1="Elektronisch",
    IF(E106="m", ROUNDDOWN((($F$2/F106)- Tabelle3!$R$2)/Tabelle3!$S$2, 0),
    IF(E106="w", ROUNDDOWN((($F$2/F106)- Tabelle3!$M$2)/Tabelle3!$N$2, 0), "")),
"")))</f>
        <v/>
      </c>
      <c r="T106" t="str">
        <f>IF(ISBLANK(G106), "",
IF($B$1="Mit Hand",
    IF(E106="m", ROUNDDOWN(($G$2/(G106+0.24)-Tabelle3!$R$3)/Tabelle3!$S$3, 0),
    IF(E106="w", ROUNDDOWN(($G$2/(G106+0.24)- Tabelle3!$M$3)/Tabelle3!$N$3, 0), "")),
IF($B$1="Elektronisch",
    IF(E106="m", ROUNDDOWN((($G$2/G106)- Tabelle3!$R$3)/Tabelle3!$S$3, 0),
    IF(E106="w", ROUNDDOWN((($G$2/G106)- Tabelle3!$M$3)/Tabelle3!$N$3, 0), "")),
"")))</f>
        <v/>
      </c>
      <c r="U106" t="str">
        <f>IF(ISBLANK(H106),"",
IF($B$1="Mit Hand",
    IF(E106="m", ROUNDDOWN(($H$2/(H106+0.24)-Tabelle3!$R$4)/Tabelle3!$S$4, 0),
    IF(E106="w", ROUNDDOWN(($H$2/(H106+0.24)- Tabelle3!$M$4)/Tabelle3!$N$4, 0), "")),
IF($B$1="Elektronisch",
    IF(E106="m", ROUNDDOWN((($H$2/H106)- Tabelle3!$R$4)/Tabelle3!$S$4, 0),
    IF(E106="w", ROUNDDOWN((($H$2/H106)- Tabelle3!$M$4)/Tabelle3!$N$4, 0), "")),
"")))</f>
        <v/>
      </c>
      <c r="V106" t="str">
        <f>IF(ISBLANK(I106), "",
IF(E106="m", ROUNDDOWN((($I$2/I106)- Tabelle3!$R$5)/Tabelle3!$S$5, 0),
    IF(E106="w", ROUNDDOWN((($I$2/I106)- Tabelle3!$M$5)/Tabelle3!$N$5, 0), "")))</f>
        <v/>
      </c>
      <c r="W106" t="str">
        <f>IF(ISBLANK(J106),"",
IF(E106="m", ROUNDDOWN((($J$2/J106)- Tabelle3!$R$6)/Tabelle3!$S$6, 0)))</f>
        <v/>
      </c>
      <c r="X106" t="str">
        <f>IF(ISBLANK(K106), "",
IF(E106="m", ROUNDDOWN((($K$2/K106)- Tabelle3!$R$7)/Tabelle3!$S$7, 0),
    IF(E106="w", ROUNDDOWN((($K$2/K106)- Tabelle3!$M$7)/Tabelle3!$N$7, 0), "")))</f>
        <v/>
      </c>
      <c r="Y106" t="str">
        <f>IF(ISBLANK(L106), "",
IF(E106="m", ROUNDDOWN((($L$2/L106)- Tabelle3!$R$8)/Tabelle3!$S$8, 0),
    IF(E106="w", ROUNDDOWN((($L$2/L106)- Tabelle3!$M$8)/Tabelle3!$N$8, 0), "")))</f>
        <v/>
      </c>
      <c r="Z106" t="str">
        <f>IF(ISBLANK(M106),
    "",
    IF(E106="m",
        ROUNDDOWN((SQRT(M106) - Tabelle3!$R$9) / Tabelle3!$S$9, 0),
        IF(E106="w",
            ROUNDDOWN((SQRT(M106) - Tabelle3!$M$9) / Tabelle3!$N$9, 0),
            ""
        )
    )
)</f>
        <v/>
      </c>
      <c r="AA106" t="str">
        <f>IF(ISBLANK(N106), "", IF(E106="m", ROUNDDOWN((SQRT(N106) - Tabelle3!$R$10) / Tabelle3!$S$10, 0), IF(E106="w", ROUNDDOWN((SQRT(N106) - Tabelle3!$M$10) / Tabelle3!$N$10, 0), "" ) ) )</f>
        <v/>
      </c>
      <c r="AB106" t="str">
        <f>IF(ISBLANK(O106),"", IF(E106="m", ROUNDDOWN((SQRT(O106) - Tabelle3!$R$11) / Tabelle3!$S$11, 0), IF(E106="w", ROUNDDOWN((SQRT(O106) - Tabelle3!$M$11) / Tabelle3!$N$11, 0), "" ) ) )</f>
        <v/>
      </c>
      <c r="AC106" t="str">
        <f>IF(ISBLANK(P106), "", IF(E106="m", ROUNDDOWN((SQRT(P106) - Tabelle3!$R$12) / Tabelle3!$S$12, 0), IF(E106="w", ROUNDDOWN((SQRT(P106) - Tabelle3!$M$12) / Tabelle3!$N$12, 0), "" ) ) )</f>
        <v/>
      </c>
      <c r="AD106" t="str">
        <f>IF(ISBLANK(Q106), "", IF(E106="m", ROUNDDOWN((SQRT(Q106) - Tabelle3!$R$13) / Tabelle3!$S$13, 0), IF(E106="w", ROUNDDOWN((SQRT(Q106) - Tabelle3!$M$13) / Tabelle3!$N$13, 0), "" ) ) )</f>
        <v/>
      </c>
      <c r="AE106" t="str">
        <f>IF(ISBLANK(R106), "", IF(E106="m", ROUNDDOWN((SQRT(R106) - Tabelle3!$R$14) / Tabelle3!$S$14, 0), IF(E106="w", ROUNDDOWN((SQRT(R106) - Tabelle3!$M$14) / Tabelle3!$N$14, 0), "" ) ) )</f>
        <v/>
      </c>
      <c r="AF10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06" s="30" t="str">
        <f>IF(D106 &lt;&gt; "",
    IF(E106 = "m",
        IF(AF106 &gt;= VLOOKUP(D106, Tabelle3!$A$26:$D$36, 4, TRUE), "Ehrenurkunde",
        IF(AF106 &gt;= VLOOKUP(D106, Tabelle3!$A$26:$D$36, 3, TRUE), "Siegerurkunde", "Teilnehmerurkunde")),
    IF(AF106 &gt;= VLOOKUP(D106, Tabelle3!$A$15:$D$24, 4, TRUE), "Ehrenurkunde",
        IF(AF106 &gt;= VLOOKUP(D106, Tabelle3!$A$15:$D$24, 3, TRUE), "Siegerurkunde", "Teilnehmerurkunde"))
    ),
"")</f>
        <v/>
      </c>
    </row>
    <row r="107" spans="1:33">
      <c r="A107" s="31"/>
      <c r="B107" s="31"/>
      <c r="C107" s="31"/>
      <c r="D107" s="31"/>
      <c r="E107" s="31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t="str">
        <f>IF(ISBLANK(F107),"",IF($B$1="Mit Hand",
    IF(E107="m", ROUNDDOWN(($F$2/(F107+0.24)-Tabelle3!$R$2)/Tabelle3!$S$2, 0),
    IF(E107="w", ROUNDDOWN(($F$2/(F107+0.24)- Tabelle3!$M$2)/Tabelle3!$N$2, 0), "")),
IF($B$1="Elektronisch",
    IF(E107="m", ROUNDDOWN((($F$2/F107)- Tabelle3!$R$2)/Tabelle3!$S$2, 0),
    IF(E107="w", ROUNDDOWN((($F$2/F107)- Tabelle3!$M$2)/Tabelle3!$N$2, 0), "")),
"")))</f>
        <v/>
      </c>
      <c r="T107" t="str">
        <f>IF(ISBLANK(G107), "",
IF($B$1="Mit Hand",
    IF(E107="m", ROUNDDOWN(($G$2/(G107+0.24)-Tabelle3!$R$3)/Tabelle3!$S$3, 0),
    IF(E107="w", ROUNDDOWN(($G$2/(G107+0.24)- Tabelle3!$M$3)/Tabelle3!$N$3, 0), "")),
IF($B$1="Elektronisch",
    IF(E107="m", ROUNDDOWN((($G$2/G107)- Tabelle3!$R$3)/Tabelle3!$S$3, 0),
    IF(E107="w", ROUNDDOWN((($G$2/G107)- Tabelle3!$M$3)/Tabelle3!$N$3, 0), "")),
"")))</f>
        <v/>
      </c>
      <c r="U107" t="str">
        <f>IF(ISBLANK(H107),"",
IF($B$1="Mit Hand",
    IF(E107="m", ROUNDDOWN(($H$2/(H107+0.24)-Tabelle3!$R$4)/Tabelle3!$S$4, 0),
    IF(E107="w", ROUNDDOWN(($H$2/(H107+0.24)- Tabelle3!$M$4)/Tabelle3!$N$4, 0), "")),
IF($B$1="Elektronisch",
    IF(E107="m", ROUNDDOWN((($H$2/H107)- Tabelle3!$R$4)/Tabelle3!$S$4, 0),
    IF(E107="w", ROUNDDOWN((($H$2/H107)- Tabelle3!$M$4)/Tabelle3!$N$4, 0), "")),
"")))</f>
        <v/>
      </c>
      <c r="V107" t="str">
        <f>IF(ISBLANK(I107), "",
IF(E107="m", ROUNDDOWN((($I$2/I107)- Tabelle3!$R$5)/Tabelle3!$S$5, 0),
    IF(E107="w", ROUNDDOWN((($I$2/I107)- Tabelle3!$M$5)/Tabelle3!$N$5, 0), "")))</f>
        <v/>
      </c>
      <c r="W107" t="str">
        <f>IF(ISBLANK(J107),"",
IF(E107="m", ROUNDDOWN((($J$2/J107)- Tabelle3!$R$6)/Tabelle3!$S$6, 0)))</f>
        <v/>
      </c>
      <c r="X107" t="str">
        <f>IF(ISBLANK(K107), "",
IF(E107="m", ROUNDDOWN((($K$2/K107)- Tabelle3!$R$7)/Tabelle3!$S$7, 0),
    IF(E107="w", ROUNDDOWN((($K$2/K107)- Tabelle3!$M$7)/Tabelle3!$N$7, 0), "")))</f>
        <v/>
      </c>
      <c r="Y107" t="str">
        <f>IF(ISBLANK(L107), "",
IF(E107="m", ROUNDDOWN((($L$2/L107)- Tabelle3!$R$8)/Tabelle3!$S$8, 0),
    IF(E107="w", ROUNDDOWN((($L$2/L107)- Tabelle3!$M$8)/Tabelle3!$N$8, 0), "")))</f>
        <v/>
      </c>
      <c r="Z107" t="str">
        <f>IF(ISBLANK(M107),
    "",
    IF(E107="m",
        ROUNDDOWN((SQRT(M107) - Tabelle3!$R$9) / Tabelle3!$S$9, 0),
        IF(E107="w",
            ROUNDDOWN((SQRT(M107) - Tabelle3!$M$9) / Tabelle3!$N$9, 0),
            ""
        )
    )
)</f>
        <v/>
      </c>
      <c r="AA107" t="str">
        <f>IF(ISBLANK(N107), "", IF(E107="m", ROUNDDOWN((SQRT(N107) - Tabelle3!$R$10) / Tabelle3!$S$10, 0), IF(E107="w", ROUNDDOWN((SQRT(N107) - Tabelle3!$M$10) / Tabelle3!$N$10, 0), "" ) ) )</f>
        <v/>
      </c>
      <c r="AB107" t="str">
        <f>IF(ISBLANK(O107),"", IF(E107="m", ROUNDDOWN((SQRT(O107) - Tabelle3!$R$11) / Tabelle3!$S$11, 0), IF(E107="w", ROUNDDOWN((SQRT(O107) - Tabelle3!$M$11) / Tabelle3!$N$11, 0), "" ) ) )</f>
        <v/>
      </c>
      <c r="AC107" t="str">
        <f>IF(ISBLANK(P107), "", IF(E107="m", ROUNDDOWN((SQRT(P107) - Tabelle3!$R$12) / Tabelle3!$S$12, 0), IF(E107="w", ROUNDDOWN((SQRT(P107) - Tabelle3!$M$12) / Tabelle3!$N$12, 0), "" ) ) )</f>
        <v/>
      </c>
      <c r="AD107" t="str">
        <f>IF(ISBLANK(Q107), "", IF(E107="m", ROUNDDOWN((SQRT(Q107) - Tabelle3!$R$13) / Tabelle3!$S$13, 0), IF(E107="w", ROUNDDOWN((SQRT(Q107) - Tabelle3!$M$13) / Tabelle3!$N$13, 0), "" ) ) )</f>
        <v/>
      </c>
      <c r="AE107" t="str">
        <f>IF(ISBLANK(R107), "", IF(E107="m", ROUNDDOWN((SQRT(R107) - Tabelle3!$R$14) / Tabelle3!$S$14, 0), IF(E107="w", ROUNDDOWN((SQRT(R107) - Tabelle3!$M$14) / Tabelle3!$N$14, 0), "" ) ) )</f>
        <v/>
      </c>
      <c r="AF10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07" s="30" t="str">
        <f>IF(D107 &lt;&gt; "",
    IF(E107 = "m",
        IF(AF107 &gt;= VLOOKUP(D107, Tabelle3!$A$26:$D$36, 4, TRUE), "Ehrenurkunde",
        IF(AF107 &gt;= VLOOKUP(D107, Tabelle3!$A$26:$D$36, 3, TRUE), "Siegerurkunde", "Teilnehmerurkunde")),
    IF(AF107 &gt;= VLOOKUP(D107, Tabelle3!$A$15:$D$24, 4, TRUE), "Ehrenurkunde",
        IF(AF107 &gt;= VLOOKUP(D107, Tabelle3!$A$15:$D$24, 3, TRUE), "Siegerurkunde", "Teilnehmerurkunde"))
    ),
"")</f>
        <v/>
      </c>
    </row>
    <row r="108" spans="1:33">
      <c r="A108" s="31"/>
      <c r="B108" s="31"/>
      <c r="C108" s="31"/>
      <c r="D108" s="31"/>
      <c r="E108" s="31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t="str">
        <f>IF(ISBLANK(F108),"",IF($B$1="Mit Hand",
    IF(E108="m", ROUNDDOWN(($F$2/(F108+0.24)-Tabelle3!$R$2)/Tabelle3!$S$2, 0),
    IF(E108="w", ROUNDDOWN(($F$2/(F108+0.24)- Tabelle3!$M$2)/Tabelle3!$N$2, 0), "")),
IF($B$1="Elektronisch",
    IF(E108="m", ROUNDDOWN((($F$2/F108)- Tabelle3!$R$2)/Tabelle3!$S$2, 0),
    IF(E108="w", ROUNDDOWN((($F$2/F108)- Tabelle3!$M$2)/Tabelle3!$N$2, 0), "")),
"")))</f>
        <v/>
      </c>
      <c r="T108" t="str">
        <f>IF(ISBLANK(G108), "",
IF($B$1="Mit Hand",
    IF(E108="m", ROUNDDOWN(($G$2/(G108+0.24)-Tabelle3!$R$3)/Tabelle3!$S$3, 0),
    IF(E108="w", ROUNDDOWN(($G$2/(G108+0.24)- Tabelle3!$M$3)/Tabelle3!$N$3, 0), "")),
IF($B$1="Elektronisch",
    IF(E108="m", ROUNDDOWN((($G$2/G108)- Tabelle3!$R$3)/Tabelle3!$S$3, 0),
    IF(E108="w", ROUNDDOWN((($G$2/G108)- Tabelle3!$M$3)/Tabelle3!$N$3, 0), "")),
"")))</f>
        <v/>
      </c>
      <c r="U108" t="str">
        <f>IF(ISBLANK(H108),"",
IF($B$1="Mit Hand",
    IF(E108="m", ROUNDDOWN(($H$2/(H108+0.24)-Tabelle3!$R$4)/Tabelle3!$S$4, 0),
    IF(E108="w", ROUNDDOWN(($H$2/(H108+0.24)- Tabelle3!$M$4)/Tabelle3!$N$4, 0), "")),
IF($B$1="Elektronisch",
    IF(E108="m", ROUNDDOWN((($H$2/H108)- Tabelle3!$R$4)/Tabelle3!$S$4, 0),
    IF(E108="w", ROUNDDOWN((($H$2/H108)- Tabelle3!$M$4)/Tabelle3!$N$4, 0), "")),
"")))</f>
        <v/>
      </c>
      <c r="V108" t="str">
        <f>IF(ISBLANK(I108), "",
IF(E108="m", ROUNDDOWN((($I$2/I108)- Tabelle3!$R$5)/Tabelle3!$S$5, 0),
    IF(E108="w", ROUNDDOWN((($I$2/I108)- Tabelle3!$M$5)/Tabelle3!$N$5, 0), "")))</f>
        <v/>
      </c>
      <c r="W108" t="str">
        <f>IF(ISBLANK(J108),"",
IF(E108="m", ROUNDDOWN((($J$2/J108)- Tabelle3!$R$6)/Tabelle3!$S$6, 0)))</f>
        <v/>
      </c>
      <c r="X108" t="str">
        <f>IF(ISBLANK(K108), "",
IF(E108="m", ROUNDDOWN((($K$2/K108)- Tabelle3!$R$7)/Tabelle3!$S$7, 0),
    IF(E108="w", ROUNDDOWN((($K$2/K108)- Tabelle3!$M$7)/Tabelle3!$N$7, 0), "")))</f>
        <v/>
      </c>
      <c r="Y108" t="str">
        <f>IF(ISBLANK(L108), "",
IF(E108="m", ROUNDDOWN((($L$2/L108)- Tabelle3!$R$8)/Tabelle3!$S$8, 0),
    IF(E108="w", ROUNDDOWN((($L$2/L108)- Tabelle3!$M$8)/Tabelle3!$N$8, 0), "")))</f>
        <v/>
      </c>
      <c r="Z108" t="str">
        <f>IF(ISBLANK(M108),
    "",
    IF(E108="m",
        ROUNDDOWN((SQRT(M108) - Tabelle3!$R$9) / Tabelle3!$S$9, 0),
        IF(E108="w",
            ROUNDDOWN((SQRT(M108) - Tabelle3!$M$9) / Tabelle3!$N$9, 0),
            ""
        )
    )
)</f>
        <v/>
      </c>
      <c r="AA108" t="str">
        <f>IF(ISBLANK(N108), "", IF(E108="m", ROUNDDOWN((SQRT(N108) - Tabelle3!$R$10) / Tabelle3!$S$10, 0), IF(E108="w", ROUNDDOWN((SQRT(N108) - Tabelle3!$M$10) / Tabelle3!$N$10, 0), "" ) ) )</f>
        <v/>
      </c>
      <c r="AB108" t="str">
        <f>IF(ISBLANK(O108),"", IF(E108="m", ROUNDDOWN((SQRT(O108) - Tabelle3!$R$11) / Tabelle3!$S$11, 0), IF(E108="w", ROUNDDOWN((SQRT(O108) - Tabelle3!$M$11) / Tabelle3!$N$11, 0), "" ) ) )</f>
        <v/>
      </c>
      <c r="AC108" t="str">
        <f>IF(ISBLANK(P108), "", IF(E108="m", ROUNDDOWN((SQRT(P108) - Tabelle3!$R$12) / Tabelle3!$S$12, 0), IF(E108="w", ROUNDDOWN((SQRT(P108) - Tabelle3!$M$12) / Tabelle3!$N$12, 0), "" ) ) )</f>
        <v/>
      </c>
      <c r="AD108" t="str">
        <f>IF(ISBLANK(Q108), "", IF(E108="m", ROUNDDOWN((SQRT(Q108) - Tabelle3!$R$13) / Tabelle3!$S$13, 0), IF(E108="w", ROUNDDOWN((SQRT(Q108) - Tabelle3!$M$13) / Tabelle3!$N$13, 0), "" ) ) )</f>
        <v/>
      </c>
      <c r="AE108" t="str">
        <f>IF(ISBLANK(R108), "", IF(E108="m", ROUNDDOWN((SQRT(R108) - Tabelle3!$R$14) / Tabelle3!$S$14, 0), IF(E108="w", ROUNDDOWN((SQRT(R108) - Tabelle3!$M$14) / Tabelle3!$N$14, 0), "" ) ) )</f>
        <v/>
      </c>
      <c r="AF10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08" s="30" t="str">
        <f>IF(D108 &lt;&gt; "",
    IF(E108 = "m",
        IF(AF108 &gt;= VLOOKUP(D108, Tabelle3!$A$26:$D$36, 4, TRUE), "Ehrenurkunde",
        IF(AF108 &gt;= VLOOKUP(D108, Tabelle3!$A$26:$D$36, 3, TRUE), "Siegerurkunde", "Teilnehmerurkunde")),
    IF(AF108 &gt;= VLOOKUP(D108, Tabelle3!$A$15:$D$24, 4, TRUE), "Ehrenurkunde",
        IF(AF108 &gt;= VLOOKUP(D108, Tabelle3!$A$15:$D$24, 3, TRUE), "Siegerurkunde", "Teilnehmerurkunde"))
    ),
"")</f>
        <v/>
      </c>
    </row>
    <row r="109" spans="1:33">
      <c r="A109" s="31"/>
      <c r="B109" s="31"/>
      <c r="C109" s="31"/>
      <c r="D109" s="31"/>
      <c r="E109" s="31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t="str">
        <f>IF(ISBLANK(F109),"",IF($B$1="Mit Hand",
    IF(E109="m", ROUNDDOWN(($F$2/(F109+0.24)-Tabelle3!$R$2)/Tabelle3!$S$2, 0),
    IF(E109="w", ROUNDDOWN(($F$2/(F109+0.24)- Tabelle3!$M$2)/Tabelle3!$N$2, 0), "")),
IF($B$1="Elektronisch",
    IF(E109="m", ROUNDDOWN((($F$2/F109)- Tabelle3!$R$2)/Tabelle3!$S$2, 0),
    IF(E109="w", ROUNDDOWN((($F$2/F109)- Tabelle3!$M$2)/Tabelle3!$N$2, 0), "")),
"")))</f>
        <v/>
      </c>
      <c r="T109" t="str">
        <f>IF(ISBLANK(G109), "",
IF($B$1="Mit Hand",
    IF(E109="m", ROUNDDOWN(($G$2/(G109+0.24)-Tabelle3!$R$3)/Tabelle3!$S$3, 0),
    IF(E109="w", ROUNDDOWN(($G$2/(G109+0.24)- Tabelle3!$M$3)/Tabelle3!$N$3, 0), "")),
IF($B$1="Elektronisch",
    IF(E109="m", ROUNDDOWN((($G$2/G109)- Tabelle3!$R$3)/Tabelle3!$S$3, 0),
    IF(E109="w", ROUNDDOWN((($G$2/G109)- Tabelle3!$M$3)/Tabelle3!$N$3, 0), "")),
"")))</f>
        <v/>
      </c>
      <c r="U109" t="str">
        <f>IF(ISBLANK(H109),"",
IF($B$1="Mit Hand",
    IF(E109="m", ROUNDDOWN(($H$2/(H109+0.24)-Tabelle3!$R$4)/Tabelle3!$S$4, 0),
    IF(E109="w", ROUNDDOWN(($H$2/(H109+0.24)- Tabelle3!$M$4)/Tabelle3!$N$4, 0), "")),
IF($B$1="Elektronisch",
    IF(E109="m", ROUNDDOWN((($H$2/H109)- Tabelle3!$R$4)/Tabelle3!$S$4, 0),
    IF(E109="w", ROUNDDOWN((($H$2/H109)- Tabelle3!$M$4)/Tabelle3!$N$4, 0), "")),
"")))</f>
        <v/>
      </c>
      <c r="V109" t="str">
        <f>IF(ISBLANK(I109), "",
IF(E109="m", ROUNDDOWN((($I$2/I109)- Tabelle3!$R$5)/Tabelle3!$S$5, 0),
    IF(E109="w", ROUNDDOWN((($I$2/I109)- Tabelle3!$M$5)/Tabelle3!$N$5, 0), "")))</f>
        <v/>
      </c>
      <c r="W109" t="str">
        <f>IF(ISBLANK(J109),"",
IF(E109="m", ROUNDDOWN((($J$2/J109)- Tabelle3!$R$6)/Tabelle3!$S$6, 0)))</f>
        <v/>
      </c>
      <c r="X109" t="str">
        <f>IF(ISBLANK(K109), "",
IF(E109="m", ROUNDDOWN((($K$2/K109)- Tabelle3!$R$7)/Tabelle3!$S$7, 0),
    IF(E109="w", ROUNDDOWN((($K$2/K109)- Tabelle3!$M$7)/Tabelle3!$N$7, 0), "")))</f>
        <v/>
      </c>
      <c r="Y109" t="str">
        <f>IF(ISBLANK(L109), "",
IF(E109="m", ROUNDDOWN((($L$2/L109)- Tabelle3!$R$8)/Tabelle3!$S$8, 0),
    IF(E109="w", ROUNDDOWN((($L$2/L109)- Tabelle3!$M$8)/Tabelle3!$N$8, 0), "")))</f>
        <v/>
      </c>
      <c r="Z109" t="str">
        <f>IF(ISBLANK(M109),
    "",
    IF(E109="m",
        ROUNDDOWN((SQRT(M109) - Tabelle3!$R$9) / Tabelle3!$S$9, 0),
        IF(E109="w",
            ROUNDDOWN((SQRT(M109) - Tabelle3!$M$9) / Tabelle3!$N$9, 0),
            ""
        )
    )
)</f>
        <v/>
      </c>
      <c r="AA109" t="str">
        <f>IF(ISBLANK(N109), "", IF(E109="m", ROUNDDOWN((SQRT(N109) - Tabelle3!$R$10) / Tabelle3!$S$10, 0), IF(E109="w", ROUNDDOWN((SQRT(N109) - Tabelle3!$M$10) / Tabelle3!$N$10, 0), "" ) ) )</f>
        <v/>
      </c>
      <c r="AB109" t="str">
        <f>IF(ISBLANK(O109),"", IF(E109="m", ROUNDDOWN((SQRT(O109) - Tabelle3!$R$11) / Tabelle3!$S$11, 0), IF(E109="w", ROUNDDOWN((SQRT(O109) - Tabelle3!$M$11) / Tabelle3!$N$11, 0), "" ) ) )</f>
        <v/>
      </c>
      <c r="AC109" t="str">
        <f>IF(ISBLANK(P109), "", IF(E109="m", ROUNDDOWN((SQRT(P109) - Tabelle3!$R$12) / Tabelle3!$S$12, 0), IF(E109="w", ROUNDDOWN((SQRT(P109) - Tabelle3!$M$12) / Tabelle3!$N$12, 0), "" ) ) )</f>
        <v/>
      </c>
      <c r="AD109" t="str">
        <f>IF(ISBLANK(Q109), "", IF(E109="m", ROUNDDOWN((SQRT(Q109) - Tabelle3!$R$13) / Tabelle3!$S$13, 0), IF(E109="w", ROUNDDOWN((SQRT(Q109) - Tabelle3!$M$13) / Tabelle3!$N$13, 0), "" ) ) )</f>
        <v/>
      </c>
      <c r="AE109" t="str">
        <f>IF(ISBLANK(R109), "", IF(E109="m", ROUNDDOWN((SQRT(R109) - Tabelle3!$R$14) / Tabelle3!$S$14, 0), IF(E109="w", ROUNDDOWN((SQRT(R109) - Tabelle3!$M$14) / Tabelle3!$N$14, 0), "" ) ) )</f>
        <v/>
      </c>
      <c r="AF10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09" s="30" t="str">
        <f>IF(D109 &lt;&gt; "",
    IF(E109 = "m",
        IF(AF109 &gt;= VLOOKUP(D109, Tabelle3!$A$26:$D$36, 4, TRUE), "Ehrenurkunde",
        IF(AF109 &gt;= VLOOKUP(D109, Tabelle3!$A$26:$D$36, 3, TRUE), "Siegerurkunde", "Teilnehmerurkunde")),
    IF(AF109 &gt;= VLOOKUP(D109, Tabelle3!$A$15:$D$24, 4, TRUE), "Ehrenurkunde",
        IF(AF109 &gt;= VLOOKUP(D109, Tabelle3!$A$15:$D$24, 3, TRUE), "Siegerurkunde", "Teilnehmerurkunde"))
    ),
"")</f>
        <v/>
      </c>
    </row>
    <row r="110" spans="1:33">
      <c r="A110" s="31"/>
      <c r="B110" s="31"/>
      <c r="C110" s="31"/>
      <c r="D110" s="31"/>
      <c r="E110" s="31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t="str">
        <f>IF(ISBLANK(F110),"",IF($B$1="Mit Hand",
    IF(E110="m", ROUNDDOWN(($F$2/(F110+0.24)-Tabelle3!$R$2)/Tabelle3!$S$2, 0),
    IF(E110="w", ROUNDDOWN(($F$2/(F110+0.24)- Tabelle3!$M$2)/Tabelle3!$N$2, 0), "")),
IF($B$1="Elektronisch",
    IF(E110="m", ROUNDDOWN((($F$2/F110)- Tabelle3!$R$2)/Tabelle3!$S$2, 0),
    IF(E110="w", ROUNDDOWN((($F$2/F110)- Tabelle3!$M$2)/Tabelle3!$N$2, 0), "")),
"")))</f>
        <v/>
      </c>
      <c r="T110" t="str">
        <f>IF(ISBLANK(G110), "",
IF($B$1="Mit Hand",
    IF(E110="m", ROUNDDOWN(($G$2/(G110+0.24)-Tabelle3!$R$3)/Tabelle3!$S$3, 0),
    IF(E110="w", ROUNDDOWN(($G$2/(G110+0.24)- Tabelle3!$M$3)/Tabelle3!$N$3, 0), "")),
IF($B$1="Elektronisch",
    IF(E110="m", ROUNDDOWN((($G$2/G110)- Tabelle3!$R$3)/Tabelle3!$S$3, 0),
    IF(E110="w", ROUNDDOWN((($G$2/G110)- Tabelle3!$M$3)/Tabelle3!$N$3, 0), "")),
"")))</f>
        <v/>
      </c>
      <c r="U110" t="str">
        <f>IF(ISBLANK(H110),"",
IF($B$1="Mit Hand",
    IF(E110="m", ROUNDDOWN(($H$2/(H110+0.24)-Tabelle3!$R$4)/Tabelle3!$S$4, 0),
    IF(E110="w", ROUNDDOWN(($H$2/(H110+0.24)- Tabelle3!$M$4)/Tabelle3!$N$4, 0), "")),
IF($B$1="Elektronisch",
    IF(E110="m", ROUNDDOWN((($H$2/H110)- Tabelle3!$R$4)/Tabelle3!$S$4, 0),
    IF(E110="w", ROUNDDOWN((($H$2/H110)- Tabelle3!$M$4)/Tabelle3!$N$4, 0), "")),
"")))</f>
        <v/>
      </c>
      <c r="V110" t="str">
        <f>IF(ISBLANK(I110), "",
IF(E110="m", ROUNDDOWN((($I$2/I110)- Tabelle3!$R$5)/Tabelle3!$S$5, 0),
    IF(E110="w", ROUNDDOWN((($I$2/I110)- Tabelle3!$M$5)/Tabelle3!$N$5, 0), "")))</f>
        <v/>
      </c>
      <c r="W110" t="str">
        <f>IF(ISBLANK(J110),"",
IF(E110="m", ROUNDDOWN((($J$2/J110)- Tabelle3!$R$6)/Tabelle3!$S$6, 0)))</f>
        <v/>
      </c>
      <c r="X110" t="str">
        <f>IF(ISBLANK(K110), "",
IF(E110="m", ROUNDDOWN((($K$2/K110)- Tabelle3!$R$7)/Tabelle3!$S$7, 0),
    IF(E110="w", ROUNDDOWN((($K$2/K110)- Tabelle3!$M$7)/Tabelle3!$N$7, 0), "")))</f>
        <v/>
      </c>
      <c r="Y110" t="str">
        <f>IF(ISBLANK(L110), "",
IF(E110="m", ROUNDDOWN((($L$2/L110)- Tabelle3!$R$8)/Tabelle3!$S$8, 0),
    IF(E110="w", ROUNDDOWN((($L$2/L110)- Tabelle3!$M$8)/Tabelle3!$N$8, 0), "")))</f>
        <v/>
      </c>
      <c r="Z110" t="str">
        <f>IF(ISBLANK(M110),
    "",
    IF(E110="m",
        ROUNDDOWN((SQRT(M110) - Tabelle3!$R$9) / Tabelle3!$S$9, 0),
        IF(E110="w",
            ROUNDDOWN((SQRT(M110) - Tabelle3!$M$9) / Tabelle3!$N$9, 0),
            ""
        )
    )
)</f>
        <v/>
      </c>
      <c r="AA110" t="str">
        <f>IF(ISBLANK(N110), "", IF(E110="m", ROUNDDOWN((SQRT(N110) - Tabelle3!$R$10) / Tabelle3!$S$10, 0), IF(E110="w", ROUNDDOWN((SQRT(N110) - Tabelle3!$M$10) / Tabelle3!$N$10, 0), "" ) ) )</f>
        <v/>
      </c>
      <c r="AB110" t="str">
        <f>IF(ISBLANK(O110),"", IF(E110="m", ROUNDDOWN((SQRT(O110) - Tabelle3!$R$11) / Tabelle3!$S$11, 0), IF(E110="w", ROUNDDOWN((SQRT(O110) - Tabelle3!$M$11) / Tabelle3!$N$11, 0), "" ) ) )</f>
        <v/>
      </c>
      <c r="AC110" t="str">
        <f>IF(ISBLANK(P110), "", IF(E110="m", ROUNDDOWN((SQRT(P110) - Tabelle3!$R$12) / Tabelle3!$S$12, 0), IF(E110="w", ROUNDDOWN((SQRT(P110) - Tabelle3!$M$12) / Tabelle3!$N$12, 0), "" ) ) )</f>
        <v/>
      </c>
      <c r="AD110" t="str">
        <f>IF(ISBLANK(Q110), "", IF(E110="m", ROUNDDOWN((SQRT(Q110) - Tabelle3!$R$13) / Tabelle3!$S$13, 0), IF(E110="w", ROUNDDOWN((SQRT(Q110) - Tabelle3!$M$13) / Tabelle3!$N$13, 0), "" ) ) )</f>
        <v/>
      </c>
      <c r="AE110" t="str">
        <f>IF(ISBLANK(R110), "", IF(E110="m", ROUNDDOWN((SQRT(R110) - Tabelle3!$R$14) / Tabelle3!$S$14, 0), IF(E110="w", ROUNDDOWN((SQRT(R110) - Tabelle3!$M$14) / Tabelle3!$N$14, 0), "" ) ) )</f>
        <v/>
      </c>
      <c r="AF11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10" s="30" t="str">
        <f>IF(D110 &lt;&gt; "",
    IF(E110 = "m",
        IF(AF110 &gt;= VLOOKUP(D110, Tabelle3!$A$26:$D$36, 4, TRUE), "Ehrenurkunde",
        IF(AF110 &gt;= VLOOKUP(D110, Tabelle3!$A$26:$D$36, 3, TRUE), "Siegerurkunde", "Teilnehmerurkunde")),
    IF(AF110 &gt;= VLOOKUP(D110, Tabelle3!$A$15:$D$24, 4, TRUE), "Ehrenurkunde",
        IF(AF110 &gt;= VLOOKUP(D110, Tabelle3!$A$15:$D$24, 3, TRUE), "Siegerurkunde", "Teilnehmerurkunde"))
    ),
"")</f>
        <v/>
      </c>
    </row>
    <row r="111" spans="1:33">
      <c r="A111" s="31"/>
      <c r="B111" s="31"/>
      <c r="C111" s="31"/>
      <c r="D111" s="31"/>
      <c r="E111" s="31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t="str">
        <f>IF(ISBLANK(F111),"",IF($B$1="Mit Hand",
    IF(E111="m", ROUNDDOWN(($F$2/(F111+0.24)-Tabelle3!$R$2)/Tabelle3!$S$2, 0),
    IF(E111="w", ROUNDDOWN(($F$2/(F111+0.24)- Tabelle3!$M$2)/Tabelle3!$N$2, 0), "")),
IF($B$1="Elektronisch",
    IF(E111="m", ROUNDDOWN((($F$2/F111)- Tabelle3!$R$2)/Tabelle3!$S$2, 0),
    IF(E111="w", ROUNDDOWN((($F$2/F111)- Tabelle3!$M$2)/Tabelle3!$N$2, 0), "")),
"")))</f>
        <v/>
      </c>
      <c r="T111" t="str">
        <f>IF(ISBLANK(G111), "",
IF($B$1="Mit Hand",
    IF(E111="m", ROUNDDOWN(($G$2/(G111+0.24)-Tabelle3!$R$3)/Tabelle3!$S$3, 0),
    IF(E111="w", ROUNDDOWN(($G$2/(G111+0.24)- Tabelle3!$M$3)/Tabelle3!$N$3, 0), "")),
IF($B$1="Elektronisch",
    IF(E111="m", ROUNDDOWN((($G$2/G111)- Tabelle3!$R$3)/Tabelle3!$S$3, 0),
    IF(E111="w", ROUNDDOWN((($G$2/G111)- Tabelle3!$M$3)/Tabelle3!$N$3, 0), "")),
"")))</f>
        <v/>
      </c>
      <c r="U111" t="str">
        <f>IF(ISBLANK(H111),"",
IF($B$1="Mit Hand",
    IF(E111="m", ROUNDDOWN(($H$2/(H111+0.24)-Tabelle3!$R$4)/Tabelle3!$S$4, 0),
    IF(E111="w", ROUNDDOWN(($H$2/(H111+0.24)- Tabelle3!$M$4)/Tabelle3!$N$4, 0), "")),
IF($B$1="Elektronisch",
    IF(E111="m", ROUNDDOWN((($H$2/H111)- Tabelle3!$R$4)/Tabelle3!$S$4, 0),
    IF(E111="w", ROUNDDOWN((($H$2/H111)- Tabelle3!$M$4)/Tabelle3!$N$4, 0), "")),
"")))</f>
        <v/>
      </c>
      <c r="V111" t="str">
        <f>IF(ISBLANK(I111), "",
IF(E111="m", ROUNDDOWN((($I$2/I111)- Tabelle3!$R$5)/Tabelle3!$S$5, 0),
    IF(E111="w", ROUNDDOWN((($I$2/I111)- Tabelle3!$M$5)/Tabelle3!$N$5, 0), "")))</f>
        <v/>
      </c>
      <c r="W111" t="str">
        <f>IF(ISBLANK(J111),"",
IF(E111="m", ROUNDDOWN((($J$2/J111)- Tabelle3!$R$6)/Tabelle3!$S$6, 0)))</f>
        <v/>
      </c>
      <c r="X111" t="str">
        <f>IF(ISBLANK(K111), "",
IF(E111="m", ROUNDDOWN((($K$2/K111)- Tabelle3!$R$7)/Tabelle3!$S$7, 0),
    IF(E111="w", ROUNDDOWN((($K$2/K111)- Tabelle3!$M$7)/Tabelle3!$N$7, 0), "")))</f>
        <v/>
      </c>
      <c r="Y111" t="str">
        <f>IF(ISBLANK(L111), "",
IF(E111="m", ROUNDDOWN((($L$2/L111)- Tabelle3!$R$8)/Tabelle3!$S$8, 0),
    IF(E111="w", ROUNDDOWN((($L$2/L111)- Tabelle3!$M$8)/Tabelle3!$N$8, 0), "")))</f>
        <v/>
      </c>
      <c r="Z111" t="str">
        <f>IF(ISBLANK(M111),
    "",
    IF(E111="m",
        ROUNDDOWN((SQRT(M111) - Tabelle3!$R$9) / Tabelle3!$S$9, 0),
        IF(E111="w",
            ROUNDDOWN((SQRT(M111) - Tabelle3!$M$9) / Tabelle3!$N$9, 0),
            ""
        )
    )
)</f>
        <v/>
      </c>
      <c r="AA111" t="str">
        <f>IF(ISBLANK(N111), "", IF(E111="m", ROUNDDOWN((SQRT(N111) - Tabelle3!$R$10) / Tabelle3!$S$10, 0), IF(E111="w", ROUNDDOWN((SQRT(N111) - Tabelle3!$M$10) / Tabelle3!$N$10, 0), "" ) ) )</f>
        <v/>
      </c>
      <c r="AB111" t="str">
        <f>IF(ISBLANK(O111),"", IF(E111="m", ROUNDDOWN((SQRT(O111) - Tabelle3!$R$11) / Tabelle3!$S$11, 0), IF(E111="w", ROUNDDOWN((SQRT(O111) - Tabelle3!$M$11) / Tabelle3!$N$11, 0), "" ) ) )</f>
        <v/>
      </c>
      <c r="AC111" t="str">
        <f>IF(ISBLANK(P111), "", IF(E111="m", ROUNDDOWN((SQRT(P111) - Tabelle3!$R$12) / Tabelle3!$S$12, 0), IF(E111="w", ROUNDDOWN((SQRT(P111) - Tabelle3!$M$12) / Tabelle3!$N$12, 0), "" ) ) )</f>
        <v/>
      </c>
      <c r="AD111" t="str">
        <f>IF(ISBLANK(Q111), "", IF(E111="m", ROUNDDOWN((SQRT(Q111) - Tabelle3!$R$13) / Tabelle3!$S$13, 0), IF(E111="w", ROUNDDOWN((SQRT(Q111) - Tabelle3!$M$13) / Tabelle3!$N$13, 0), "" ) ) )</f>
        <v/>
      </c>
      <c r="AE111" t="str">
        <f>IF(ISBLANK(R111), "", IF(E111="m", ROUNDDOWN((SQRT(R111) - Tabelle3!$R$14) / Tabelle3!$S$14, 0), IF(E111="w", ROUNDDOWN((SQRT(R111) - Tabelle3!$M$14) / Tabelle3!$N$14, 0), "" ) ) )</f>
        <v/>
      </c>
      <c r="AF11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11" s="30" t="str">
        <f>IF(D111 &lt;&gt; "",
    IF(E111 = "m",
        IF(AF111 &gt;= VLOOKUP(D111, Tabelle3!$A$26:$D$36, 4, TRUE), "Ehrenurkunde",
        IF(AF111 &gt;= VLOOKUP(D111, Tabelle3!$A$26:$D$36, 3, TRUE), "Siegerurkunde", "Teilnehmerurkunde")),
    IF(AF111 &gt;= VLOOKUP(D111, Tabelle3!$A$15:$D$24, 4, TRUE), "Ehrenurkunde",
        IF(AF111 &gt;= VLOOKUP(D111, Tabelle3!$A$15:$D$24, 3, TRUE), "Siegerurkunde", "Teilnehmerurkunde"))
    ),
"")</f>
        <v/>
      </c>
    </row>
    <row r="112" spans="1:33">
      <c r="A112" s="31"/>
      <c r="B112" s="31"/>
      <c r="C112" s="31"/>
      <c r="D112" s="31"/>
      <c r="E112" s="31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t="str">
        <f>IF(ISBLANK(F112),"",IF($B$1="Mit Hand",
    IF(E112="m", ROUNDDOWN(($F$2/(F112+0.24)-Tabelle3!$R$2)/Tabelle3!$S$2, 0),
    IF(E112="w", ROUNDDOWN(($F$2/(F112+0.24)- Tabelle3!$M$2)/Tabelle3!$N$2, 0), "")),
IF($B$1="Elektronisch",
    IF(E112="m", ROUNDDOWN((($F$2/F112)- Tabelle3!$R$2)/Tabelle3!$S$2, 0),
    IF(E112="w", ROUNDDOWN((($F$2/F112)- Tabelle3!$M$2)/Tabelle3!$N$2, 0), "")),
"")))</f>
        <v/>
      </c>
      <c r="T112" t="str">
        <f>IF(ISBLANK(G112), "",
IF($B$1="Mit Hand",
    IF(E112="m", ROUNDDOWN(($G$2/(G112+0.24)-Tabelle3!$R$3)/Tabelle3!$S$3, 0),
    IF(E112="w", ROUNDDOWN(($G$2/(G112+0.24)- Tabelle3!$M$3)/Tabelle3!$N$3, 0), "")),
IF($B$1="Elektronisch",
    IF(E112="m", ROUNDDOWN((($G$2/G112)- Tabelle3!$R$3)/Tabelle3!$S$3, 0),
    IF(E112="w", ROUNDDOWN((($G$2/G112)- Tabelle3!$M$3)/Tabelle3!$N$3, 0), "")),
"")))</f>
        <v/>
      </c>
      <c r="U112" t="str">
        <f>IF(ISBLANK(H112),"",
IF($B$1="Mit Hand",
    IF(E112="m", ROUNDDOWN(($H$2/(H112+0.24)-Tabelle3!$R$4)/Tabelle3!$S$4, 0),
    IF(E112="w", ROUNDDOWN(($H$2/(H112+0.24)- Tabelle3!$M$4)/Tabelle3!$N$4, 0), "")),
IF($B$1="Elektronisch",
    IF(E112="m", ROUNDDOWN((($H$2/H112)- Tabelle3!$R$4)/Tabelle3!$S$4, 0),
    IF(E112="w", ROUNDDOWN((($H$2/H112)- Tabelle3!$M$4)/Tabelle3!$N$4, 0), "")),
"")))</f>
        <v/>
      </c>
      <c r="V112" t="str">
        <f>IF(ISBLANK(I112), "",
IF(E112="m", ROUNDDOWN((($I$2/I112)- Tabelle3!$R$5)/Tabelle3!$S$5, 0),
    IF(E112="w", ROUNDDOWN((($I$2/I112)- Tabelle3!$M$5)/Tabelle3!$N$5, 0), "")))</f>
        <v/>
      </c>
      <c r="W112" t="str">
        <f>IF(ISBLANK(J112),"",
IF(E112="m", ROUNDDOWN((($J$2/J112)- Tabelle3!$R$6)/Tabelle3!$S$6, 0)))</f>
        <v/>
      </c>
      <c r="X112" t="str">
        <f>IF(ISBLANK(K112), "",
IF(E112="m", ROUNDDOWN((($K$2/K112)- Tabelle3!$R$7)/Tabelle3!$S$7, 0),
    IF(E112="w", ROUNDDOWN((($K$2/K112)- Tabelle3!$M$7)/Tabelle3!$N$7, 0), "")))</f>
        <v/>
      </c>
      <c r="Y112" t="str">
        <f>IF(ISBLANK(L112), "",
IF(E112="m", ROUNDDOWN((($L$2/L112)- Tabelle3!$R$8)/Tabelle3!$S$8, 0),
    IF(E112="w", ROUNDDOWN((($L$2/L112)- Tabelle3!$M$8)/Tabelle3!$N$8, 0), "")))</f>
        <v/>
      </c>
      <c r="Z112" t="str">
        <f>IF(ISBLANK(M112),
    "",
    IF(E112="m",
        ROUNDDOWN((SQRT(M112) - Tabelle3!$R$9) / Tabelle3!$S$9, 0),
        IF(E112="w",
            ROUNDDOWN((SQRT(M112) - Tabelle3!$M$9) / Tabelle3!$N$9, 0),
            ""
        )
    )
)</f>
        <v/>
      </c>
      <c r="AA112" t="str">
        <f>IF(ISBLANK(N112), "", IF(E112="m", ROUNDDOWN((SQRT(N112) - Tabelle3!$R$10) / Tabelle3!$S$10, 0), IF(E112="w", ROUNDDOWN((SQRT(N112) - Tabelle3!$M$10) / Tabelle3!$N$10, 0), "" ) ) )</f>
        <v/>
      </c>
      <c r="AB112" t="str">
        <f>IF(ISBLANK(O112),"", IF(E112="m", ROUNDDOWN((SQRT(O112) - Tabelle3!$R$11) / Tabelle3!$S$11, 0), IF(E112="w", ROUNDDOWN((SQRT(O112) - Tabelle3!$M$11) / Tabelle3!$N$11, 0), "" ) ) )</f>
        <v/>
      </c>
      <c r="AC112" t="str">
        <f>IF(ISBLANK(P112), "", IF(E112="m", ROUNDDOWN((SQRT(P112) - Tabelle3!$R$12) / Tabelle3!$S$12, 0), IF(E112="w", ROUNDDOWN((SQRT(P112) - Tabelle3!$M$12) / Tabelle3!$N$12, 0), "" ) ) )</f>
        <v/>
      </c>
      <c r="AD112" t="str">
        <f>IF(ISBLANK(Q112), "", IF(E112="m", ROUNDDOWN((SQRT(Q112) - Tabelle3!$R$13) / Tabelle3!$S$13, 0), IF(E112="w", ROUNDDOWN((SQRT(Q112) - Tabelle3!$M$13) / Tabelle3!$N$13, 0), "" ) ) )</f>
        <v/>
      </c>
      <c r="AE112" t="str">
        <f>IF(ISBLANK(R112), "", IF(E112="m", ROUNDDOWN((SQRT(R112) - Tabelle3!$R$14) / Tabelle3!$S$14, 0), IF(E112="w", ROUNDDOWN((SQRT(R112) - Tabelle3!$M$14) / Tabelle3!$N$14, 0), "" ) ) )</f>
        <v/>
      </c>
      <c r="AF11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12" s="30" t="str">
        <f>IF(D112 &lt;&gt; "",
    IF(E112 = "m",
        IF(AF112 &gt;= VLOOKUP(D112, Tabelle3!$A$26:$D$36, 4, TRUE), "Ehrenurkunde",
        IF(AF112 &gt;= VLOOKUP(D112, Tabelle3!$A$26:$D$36, 3, TRUE), "Siegerurkunde", "Teilnehmerurkunde")),
    IF(AF112 &gt;= VLOOKUP(D112, Tabelle3!$A$15:$D$24, 4, TRUE), "Ehrenurkunde",
        IF(AF112 &gt;= VLOOKUP(D112, Tabelle3!$A$15:$D$24, 3, TRUE), "Siegerurkunde", "Teilnehmerurkunde"))
    ),
"")</f>
        <v/>
      </c>
    </row>
    <row r="113" spans="1:33">
      <c r="A113" s="31"/>
      <c r="B113" s="31"/>
      <c r="C113" s="31"/>
      <c r="D113" s="31"/>
      <c r="E113" s="31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t="str">
        <f>IF(ISBLANK(F113),"",IF($B$1="Mit Hand",
    IF(E113="m", ROUNDDOWN(($F$2/(F113+0.24)-Tabelle3!$R$2)/Tabelle3!$S$2, 0),
    IF(E113="w", ROUNDDOWN(($F$2/(F113+0.24)- Tabelle3!$M$2)/Tabelle3!$N$2, 0), "")),
IF($B$1="Elektronisch",
    IF(E113="m", ROUNDDOWN((($F$2/F113)- Tabelle3!$R$2)/Tabelle3!$S$2, 0),
    IF(E113="w", ROUNDDOWN((($F$2/F113)- Tabelle3!$M$2)/Tabelle3!$N$2, 0), "")),
"")))</f>
        <v/>
      </c>
      <c r="T113" t="str">
        <f>IF(ISBLANK(G113), "",
IF($B$1="Mit Hand",
    IF(E113="m", ROUNDDOWN(($G$2/(G113+0.24)-Tabelle3!$R$3)/Tabelle3!$S$3, 0),
    IF(E113="w", ROUNDDOWN(($G$2/(G113+0.24)- Tabelle3!$M$3)/Tabelle3!$N$3, 0), "")),
IF($B$1="Elektronisch",
    IF(E113="m", ROUNDDOWN((($G$2/G113)- Tabelle3!$R$3)/Tabelle3!$S$3, 0),
    IF(E113="w", ROUNDDOWN((($G$2/G113)- Tabelle3!$M$3)/Tabelle3!$N$3, 0), "")),
"")))</f>
        <v/>
      </c>
      <c r="U113" t="str">
        <f>IF(ISBLANK(H113),"",
IF($B$1="Mit Hand",
    IF(E113="m", ROUNDDOWN(($H$2/(H113+0.24)-Tabelle3!$R$4)/Tabelle3!$S$4, 0),
    IF(E113="w", ROUNDDOWN(($H$2/(H113+0.24)- Tabelle3!$M$4)/Tabelle3!$N$4, 0), "")),
IF($B$1="Elektronisch",
    IF(E113="m", ROUNDDOWN((($H$2/H113)- Tabelle3!$R$4)/Tabelle3!$S$4, 0),
    IF(E113="w", ROUNDDOWN((($H$2/H113)- Tabelle3!$M$4)/Tabelle3!$N$4, 0), "")),
"")))</f>
        <v/>
      </c>
      <c r="V113" t="str">
        <f>IF(ISBLANK(I113), "",
IF(E113="m", ROUNDDOWN((($I$2/I113)- Tabelle3!$R$5)/Tabelle3!$S$5, 0),
    IF(E113="w", ROUNDDOWN((($I$2/I113)- Tabelle3!$M$5)/Tabelle3!$N$5, 0), "")))</f>
        <v/>
      </c>
      <c r="W113" t="str">
        <f>IF(ISBLANK(J113),"",
IF(E113="m", ROUNDDOWN((($J$2/J113)- Tabelle3!$R$6)/Tabelle3!$S$6, 0)))</f>
        <v/>
      </c>
      <c r="X113" t="str">
        <f>IF(ISBLANK(K113), "",
IF(E113="m", ROUNDDOWN((($K$2/K113)- Tabelle3!$R$7)/Tabelle3!$S$7, 0),
    IF(E113="w", ROUNDDOWN((($K$2/K113)- Tabelle3!$M$7)/Tabelle3!$N$7, 0), "")))</f>
        <v/>
      </c>
      <c r="Y113" t="str">
        <f>IF(ISBLANK(L113), "",
IF(E113="m", ROUNDDOWN((($L$2/L113)- Tabelle3!$R$8)/Tabelle3!$S$8, 0),
    IF(E113="w", ROUNDDOWN((($L$2/L113)- Tabelle3!$M$8)/Tabelle3!$N$8, 0), "")))</f>
        <v/>
      </c>
      <c r="Z113" t="str">
        <f>IF(ISBLANK(M113),
    "",
    IF(E113="m",
        ROUNDDOWN((SQRT(M113) - Tabelle3!$R$9) / Tabelle3!$S$9, 0),
        IF(E113="w",
            ROUNDDOWN((SQRT(M113) - Tabelle3!$M$9) / Tabelle3!$N$9, 0),
            ""
        )
    )
)</f>
        <v/>
      </c>
      <c r="AA113" t="str">
        <f>IF(ISBLANK(N113), "", IF(E113="m", ROUNDDOWN((SQRT(N113) - Tabelle3!$R$10) / Tabelle3!$S$10, 0), IF(E113="w", ROUNDDOWN((SQRT(N113) - Tabelle3!$M$10) / Tabelle3!$N$10, 0), "" ) ) )</f>
        <v/>
      </c>
      <c r="AB113" t="str">
        <f>IF(ISBLANK(O113),"", IF(E113="m", ROUNDDOWN((SQRT(O113) - Tabelle3!$R$11) / Tabelle3!$S$11, 0), IF(E113="w", ROUNDDOWN((SQRT(O113) - Tabelle3!$M$11) / Tabelle3!$N$11, 0), "" ) ) )</f>
        <v/>
      </c>
      <c r="AC113" t="str">
        <f>IF(ISBLANK(P113), "", IF(E113="m", ROUNDDOWN((SQRT(P113) - Tabelle3!$R$12) / Tabelle3!$S$12, 0), IF(E113="w", ROUNDDOWN((SQRT(P113) - Tabelle3!$M$12) / Tabelle3!$N$12, 0), "" ) ) )</f>
        <v/>
      </c>
      <c r="AD113" t="str">
        <f>IF(ISBLANK(Q113), "", IF(E113="m", ROUNDDOWN((SQRT(Q113) - Tabelle3!$R$13) / Tabelle3!$S$13, 0), IF(E113="w", ROUNDDOWN((SQRT(Q113) - Tabelle3!$M$13) / Tabelle3!$N$13, 0), "" ) ) )</f>
        <v/>
      </c>
      <c r="AE113" t="str">
        <f>IF(ISBLANK(R113), "", IF(E113="m", ROUNDDOWN((SQRT(R113) - Tabelle3!$R$14) / Tabelle3!$S$14, 0), IF(E113="w", ROUNDDOWN((SQRT(R113) - Tabelle3!$M$14) / Tabelle3!$N$14, 0), "" ) ) )</f>
        <v/>
      </c>
      <c r="AF11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13" s="30" t="str">
        <f>IF(D113 &lt;&gt; "",
    IF(E113 = "m",
        IF(AF113 &gt;= VLOOKUP(D113, Tabelle3!$A$26:$D$36, 4, TRUE), "Ehrenurkunde",
        IF(AF113 &gt;= VLOOKUP(D113, Tabelle3!$A$26:$D$36, 3, TRUE), "Siegerurkunde", "Teilnehmerurkunde")),
    IF(AF113 &gt;= VLOOKUP(D113, Tabelle3!$A$15:$D$24, 4, TRUE), "Ehrenurkunde",
        IF(AF113 &gt;= VLOOKUP(D113, Tabelle3!$A$15:$D$24, 3, TRUE), "Siegerurkunde", "Teilnehmerurkunde"))
    ),
"")</f>
        <v/>
      </c>
    </row>
    <row r="114" spans="1:33">
      <c r="A114" s="31"/>
      <c r="B114" s="31"/>
      <c r="C114" s="31"/>
      <c r="D114" s="31"/>
      <c r="E114" s="31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t="str">
        <f>IF(ISBLANK(F114),"",IF($B$1="Mit Hand",
    IF(E114="m", ROUNDDOWN(($F$2/(F114+0.24)-Tabelle3!$R$2)/Tabelle3!$S$2, 0),
    IF(E114="w", ROUNDDOWN(($F$2/(F114+0.24)- Tabelle3!$M$2)/Tabelle3!$N$2, 0), "")),
IF($B$1="Elektronisch",
    IF(E114="m", ROUNDDOWN((($F$2/F114)- Tabelle3!$R$2)/Tabelle3!$S$2, 0),
    IF(E114="w", ROUNDDOWN((($F$2/F114)- Tabelle3!$M$2)/Tabelle3!$N$2, 0), "")),
"")))</f>
        <v/>
      </c>
      <c r="T114" t="str">
        <f>IF(ISBLANK(G114), "",
IF($B$1="Mit Hand",
    IF(E114="m", ROUNDDOWN(($G$2/(G114+0.24)-Tabelle3!$R$3)/Tabelle3!$S$3, 0),
    IF(E114="w", ROUNDDOWN(($G$2/(G114+0.24)- Tabelle3!$M$3)/Tabelle3!$N$3, 0), "")),
IF($B$1="Elektronisch",
    IF(E114="m", ROUNDDOWN((($G$2/G114)- Tabelle3!$R$3)/Tabelle3!$S$3, 0),
    IF(E114="w", ROUNDDOWN((($G$2/G114)- Tabelle3!$M$3)/Tabelle3!$N$3, 0), "")),
"")))</f>
        <v/>
      </c>
      <c r="U114" t="str">
        <f>IF(ISBLANK(H114),"",
IF($B$1="Mit Hand",
    IF(E114="m", ROUNDDOWN(($H$2/(H114+0.24)-Tabelle3!$R$4)/Tabelle3!$S$4, 0),
    IF(E114="w", ROUNDDOWN(($H$2/(H114+0.24)- Tabelle3!$M$4)/Tabelle3!$N$4, 0), "")),
IF($B$1="Elektronisch",
    IF(E114="m", ROUNDDOWN((($H$2/H114)- Tabelle3!$R$4)/Tabelle3!$S$4, 0),
    IF(E114="w", ROUNDDOWN((($H$2/H114)- Tabelle3!$M$4)/Tabelle3!$N$4, 0), "")),
"")))</f>
        <v/>
      </c>
      <c r="V114" t="str">
        <f>IF(ISBLANK(I114), "",
IF(E114="m", ROUNDDOWN((($I$2/I114)- Tabelle3!$R$5)/Tabelle3!$S$5, 0),
    IF(E114="w", ROUNDDOWN((($I$2/I114)- Tabelle3!$M$5)/Tabelle3!$N$5, 0), "")))</f>
        <v/>
      </c>
      <c r="W114" t="str">
        <f>IF(ISBLANK(J114),"",
IF(E114="m", ROUNDDOWN((($J$2/J114)- Tabelle3!$R$6)/Tabelle3!$S$6, 0)))</f>
        <v/>
      </c>
      <c r="X114" t="str">
        <f>IF(ISBLANK(K114), "",
IF(E114="m", ROUNDDOWN((($K$2/K114)- Tabelle3!$R$7)/Tabelle3!$S$7, 0),
    IF(E114="w", ROUNDDOWN((($K$2/K114)- Tabelle3!$M$7)/Tabelle3!$N$7, 0), "")))</f>
        <v/>
      </c>
      <c r="Y114" t="str">
        <f>IF(ISBLANK(L114), "",
IF(E114="m", ROUNDDOWN((($L$2/L114)- Tabelle3!$R$8)/Tabelle3!$S$8, 0),
    IF(E114="w", ROUNDDOWN((($L$2/L114)- Tabelle3!$M$8)/Tabelle3!$N$8, 0), "")))</f>
        <v/>
      </c>
      <c r="Z114" t="str">
        <f>IF(ISBLANK(M114),
    "",
    IF(E114="m",
        ROUNDDOWN((SQRT(M114) - Tabelle3!$R$9) / Tabelle3!$S$9, 0),
        IF(E114="w",
            ROUNDDOWN((SQRT(M114) - Tabelle3!$M$9) / Tabelle3!$N$9, 0),
            ""
        )
    )
)</f>
        <v/>
      </c>
      <c r="AA114" t="str">
        <f>IF(ISBLANK(N114), "", IF(E114="m", ROUNDDOWN((SQRT(N114) - Tabelle3!$R$10) / Tabelle3!$S$10, 0), IF(E114="w", ROUNDDOWN((SQRT(N114) - Tabelle3!$M$10) / Tabelle3!$N$10, 0), "" ) ) )</f>
        <v/>
      </c>
      <c r="AB114" t="str">
        <f>IF(ISBLANK(O114),"", IF(E114="m", ROUNDDOWN((SQRT(O114) - Tabelle3!$R$11) / Tabelle3!$S$11, 0), IF(E114="w", ROUNDDOWN((SQRT(O114) - Tabelle3!$M$11) / Tabelle3!$N$11, 0), "" ) ) )</f>
        <v/>
      </c>
      <c r="AC114" t="str">
        <f>IF(ISBLANK(P114), "", IF(E114="m", ROUNDDOWN((SQRT(P114) - Tabelle3!$R$12) / Tabelle3!$S$12, 0), IF(E114="w", ROUNDDOWN((SQRT(P114) - Tabelle3!$M$12) / Tabelle3!$N$12, 0), "" ) ) )</f>
        <v/>
      </c>
      <c r="AD114" t="str">
        <f>IF(ISBLANK(Q114), "", IF(E114="m", ROUNDDOWN((SQRT(Q114) - Tabelle3!$R$13) / Tabelle3!$S$13, 0), IF(E114="w", ROUNDDOWN((SQRT(Q114) - Tabelle3!$M$13) / Tabelle3!$N$13, 0), "" ) ) )</f>
        <v/>
      </c>
      <c r="AE114" t="str">
        <f>IF(ISBLANK(R114), "", IF(E114="m", ROUNDDOWN((SQRT(R114) - Tabelle3!$R$14) / Tabelle3!$S$14, 0), IF(E114="w", ROUNDDOWN((SQRT(R114) - Tabelle3!$M$14) / Tabelle3!$N$14, 0), "" ) ) )</f>
        <v/>
      </c>
      <c r="AF11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14" s="30" t="str">
        <f>IF(D114 &lt;&gt; "",
    IF(E114 = "m",
        IF(AF114 &gt;= VLOOKUP(D114, Tabelle3!$A$26:$D$36, 4, TRUE), "Ehrenurkunde",
        IF(AF114 &gt;= VLOOKUP(D114, Tabelle3!$A$26:$D$36, 3, TRUE), "Siegerurkunde", "Teilnehmerurkunde")),
    IF(AF114 &gt;= VLOOKUP(D114, Tabelle3!$A$15:$D$24, 4, TRUE), "Ehrenurkunde",
        IF(AF114 &gt;= VLOOKUP(D114, Tabelle3!$A$15:$D$24, 3, TRUE), "Siegerurkunde", "Teilnehmerurkunde"))
    ),
"")</f>
        <v/>
      </c>
    </row>
    <row r="115" spans="1:33">
      <c r="A115" s="31"/>
      <c r="B115" s="31"/>
      <c r="C115" s="31"/>
      <c r="D115" s="31"/>
      <c r="E115" s="31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t="str">
        <f>IF(ISBLANK(F115),"",IF($B$1="Mit Hand",
    IF(E115="m", ROUNDDOWN(($F$2/(F115+0.24)-Tabelle3!$R$2)/Tabelle3!$S$2, 0),
    IF(E115="w", ROUNDDOWN(($F$2/(F115+0.24)- Tabelle3!$M$2)/Tabelle3!$N$2, 0), "")),
IF($B$1="Elektronisch",
    IF(E115="m", ROUNDDOWN((($F$2/F115)- Tabelle3!$R$2)/Tabelle3!$S$2, 0),
    IF(E115="w", ROUNDDOWN((($F$2/F115)- Tabelle3!$M$2)/Tabelle3!$N$2, 0), "")),
"")))</f>
        <v/>
      </c>
      <c r="T115" t="str">
        <f>IF(ISBLANK(G115), "",
IF($B$1="Mit Hand",
    IF(E115="m", ROUNDDOWN(($G$2/(G115+0.24)-Tabelle3!$R$3)/Tabelle3!$S$3, 0),
    IF(E115="w", ROUNDDOWN(($G$2/(G115+0.24)- Tabelle3!$M$3)/Tabelle3!$N$3, 0), "")),
IF($B$1="Elektronisch",
    IF(E115="m", ROUNDDOWN((($G$2/G115)- Tabelle3!$R$3)/Tabelle3!$S$3, 0),
    IF(E115="w", ROUNDDOWN((($G$2/G115)- Tabelle3!$M$3)/Tabelle3!$N$3, 0), "")),
"")))</f>
        <v/>
      </c>
      <c r="U115" t="str">
        <f>IF(ISBLANK(H115),"",
IF($B$1="Mit Hand",
    IF(E115="m", ROUNDDOWN(($H$2/(H115+0.24)-Tabelle3!$R$4)/Tabelle3!$S$4, 0),
    IF(E115="w", ROUNDDOWN(($H$2/(H115+0.24)- Tabelle3!$M$4)/Tabelle3!$N$4, 0), "")),
IF($B$1="Elektronisch",
    IF(E115="m", ROUNDDOWN((($H$2/H115)- Tabelle3!$R$4)/Tabelle3!$S$4, 0),
    IF(E115="w", ROUNDDOWN((($H$2/H115)- Tabelle3!$M$4)/Tabelle3!$N$4, 0), "")),
"")))</f>
        <v/>
      </c>
      <c r="V115" t="str">
        <f>IF(ISBLANK(I115), "",
IF(E115="m", ROUNDDOWN((($I$2/I115)- Tabelle3!$R$5)/Tabelle3!$S$5, 0),
    IF(E115="w", ROUNDDOWN((($I$2/I115)- Tabelle3!$M$5)/Tabelle3!$N$5, 0), "")))</f>
        <v/>
      </c>
      <c r="W115" t="str">
        <f>IF(ISBLANK(J115),"",
IF(E115="m", ROUNDDOWN((($J$2/J115)- Tabelle3!$R$6)/Tabelle3!$S$6, 0)))</f>
        <v/>
      </c>
      <c r="X115" t="str">
        <f>IF(ISBLANK(K115), "",
IF(E115="m", ROUNDDOWN((($K$2/K115)- Tabelle3!$R$7)/Tabelle3!$S$7, 0),
    IF(E115="w", ROUNDDOWN((($K$2/K115)- Tabelle3!$M$7)/Tabelle3!$N$7, 0), "")))</f>
        <v/>
      </c>
      <c r="Y115" t="str">
        <f>IF(ISBLANK(L115), "",
IF(E115="m", ROUNDDOWN((($L$2/L115)- Tabelle3!$R$8)/Tabelle3!$S$8, 0),
    IF(E115="w", ROUNDDOWN((($L$2/L115)- Tabelle3!$M$8)/Tabelle3!$N$8, 0), "")))</f>
        <v/>
      </c>
      <c r="Z115" t="str">
        <f>IF(ISBLANK(M115),
    "",
    IF(E115="m",
        ROUNDDOWN((SQRT(M115) - Tabelle3!$R$9) / Tabelle3!$S$9, 0),
        IF(E115="w",
            ROUNDDOWN((SQRT(M115) - Tabelle3!$M$9) / Tabelle3!$N$9, 0),
            ""
        )
    )
)</f>
        <v/>
      </c>
      <c r="AA115" t="str">
        <f>IF(ISBLANK(N115), "", IF(E115="m", ROUNDDOWN((SQRT(N115) - Tabelle3!$R$10) / Tabelle3!$S$10, 0), IF(E115="w", ROUNDDOWN((SQRT(N115) - Tabelle3!$M$10) / Tabelle3!$N$10, 0), "" ) ) )</f>
        <v/>
      </c>
      <c r="AB115" t="str">
        <f>IF(ISBLANK(O115),"", IF(E115="m", ROUNDDOWN((SQRT(O115) - Tabelle3!$R$11) / Tabelle3!$S$11, 0), IF(E115="w", ROUNDDOWN((SQRT(O115) - Tabelle3!$M$11) / Tabelle3!$N$11, 0), "" ) ) )</f>
        <v/>
      </c>
      <c r="AC115" t="str">
        <f>IF(ISBLANK(P115), "", IF(E115="m", ROUNDDOWN((SQRT(P115) - Tabelle3!$R$12) / Tabelle3!$S$12, 0), IF(E115="w", ROUNDDOWN((SQRT(P115) - Tabelle3!$M$12) / Tabelle3!$N$12, 0), "" ) ) )</f>
        <v/>
      </c>
      <c r="AD115" t="str">
        <f>IF(ISBLANK(Q115), "", IF(E115="m", ROUNDDOWN((SQRT(Q115) - Tabelle3!$R$13) / Tabelle3!$S$13, 0), IF(E115="w", ROUNDDOWN((SQRT(Q115) - Tabelle3!$M$13) / Tabelle3!$N$13, 0), "" ) ) )</f>
        <v/>
      </c>
      <c r="AE115" t="str">
        <f>IF(ISBLANK(R115), "", IF(E115="m", ROUNDDOWN((SQRT(R115) - Tabelle3!$R$14) / Tabelle3!$S$14, 0), IF(E115="w", ROUNDDOWN((SQRT(R115) - Tabelle3!$M$14) / Tabelle3!$N$14, 0), "" ) ) )</f>
        <v/>
      </c>
      <c r="AF11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15" s="30" t="str">
        <f>IF(D115 &lt;&gt; "",
    IF(E115 = "m",
        IF(AF115 &gt;= VLOOKUP(D115, Tabelle3!$A$26:$D$36, 4, TRUE), "Ehrenurkunde",
        IF(AF115 &gt;= VLOOKUP(D115, Tabelle3!$A$26:$D$36, 3, TRUE), "Siegerurkunde", "Teilnehmerurkunde")),
    IF(AF115 &gt;= VLOOKUP(D115, Tabelle3!$A$15:$D$24, 4, TRUE), "Ehrenurkunde",
        IF(AF115 &gt;= VLOOKUP(D115, Tabelle3!$A$15:$D$24, 3, TRUE), "Siegerurkunde", "Teilnehmerurkunde"))
    ),
"")</f>
        <v/>
      </c>
    </row>
    <row r="116" spans="1:33">
      <c r="A116" s="31"/>
      <c r="B116" s="31"/>
      <c r="C116" s="31"/>
      <c r="D116" s="31"/>
      <c r="E116" s="31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t="str">
        <f>IF(ISBLANK(F116),"",IF($B$1="Mit Hand",
    IF(E116="m", ROUNDDOWN(($F$2/(F116+0.24)-Tabelle3!$R$2)/Tabelle3!$S$2, 0),
    IF(E116="w", ROUNDDOWN(($F$2/(F116+0.24)- Tabelle3!$M$2)/Tabelle3!$N$2, 0), "")),
IF($B$1="Elektronisch",
    IF(E116="m", ROUNDDOWN((($F$2/F116)- Tabelle3!$R$2)/Tabelle3!$S$2, 0),
    IF(E116="w", ROUNDDOWN((($F$2/F116)- Tabelle3!$M$2)/Tabelle3!$N$2, 0), "")),
"")))</f>
        <v/>
      </c>
      <c r="T116" t="str">
        <f>IF(ISBLANK(G116), "",
IF($B$1="Mit Hand",
    IF(E116="m", ROUNDDOWN(($G$2/(G116+0.24)-Tabelle3!$R$3)/Tabelle3!$S$3, 0),
    IF(E116="w", ROUNDDOWN(($G$2/(G116+0.24)- Tabelle3!$M$3)/Tabelle3!$N$3, 0), "")),
IF($B$1="Elektronisch",
    IF(E116="m", ROUNDDOWN((($G$2/G116)- Tabelle3!$R$3)/Tabelle3!$S$3, 0),
    IF(E116="w", ROUNDDOWN((($G$2/G116)- Tabelle3!$M$3)/Tabelle3!$N$3, 0), "")),
"")))</f>
        <v/>
      </c>
      <c r="U116" t="str">
        <f>IF(ISBLANK(H116),"",
IF($B$1="Mit Hand",
    IF(E116="m", ROUNDDOWN(($H$2/(H116+0.24)-Tabelle3!$R$4)/Tabelle3!$S$4, 0),
    IF(E116="w", ROUNDDOWN(($H$2/(H116+0.24)- Tabelle3!$M$4)/Tabelle3!$N$4, 0), "")),
IF($B$1="Elektronisch",
    IF(E116="m", ROUNDDOWN((($H$2/H116)- Tabelle3!$R$4)/Tabelle3!$S$4, 0),
    IF(E116="w", ROUNDDOWN((($H$2/H116)- Tabelle3!$M$4)/Tabelle3!$N$4, 0), "")),
"")))</f>
        <v/>
      </c>
      <c r="V116" t="str">
        <f>IF(ISBLANK(I116), "",
IF(E116="m", ROUNDDOWN((($I$2/I116)- Tabelle3!$R$5)/Tabelle3!$S$5, 0),
    IF(E116="w", ROUNDDOWN((($I$2/I116)- Tabelle3!$M$5)/Tabelle3!$N$5, 0), "")))</f>
        <v/>
      </c>
      <c r="W116" t="str">
        <f>IF(ISBLANK(J116),"",
IF(E116="m", ROUNDDOWN((($J$2/J116)- Tabelle3!$R$6)/Tabelle3!$S$6, 0)))</f>
        <v/>
      </c>
      <c r="X116" t="str">
        <f>IF(ISBLANK(K116), "",
IF(E116="m", ROUNDDOWN((($K$2/K116)- Tabelle3!$R$7)/Tabelle3!$S$7, 0),
    IF(E116="w", ROUNDDOWN((($K$2/K116)- Tabelle3!$M$7)/Tabelle3!$N$7, 0), "")))</f>
        <v/>
      </c>
      <c r="Y116" t="str">
        <f>IF(ISBLANK(L116), "",
IF(E116="m", ROUNDDOWN((($L$2/L116)- Tabelle3!$R$8)/Tabelle3!$S$8, 0),
    IF(E116="w", ROUNDDOWN((($L$2/L116)- Tabelle3!$M$8)/Tabelle3!$N$8, 0), "")))</f>
        <v/>
      </c>
      <c r="Z116" t="str">
        <f>IF(ISBLANK(M116),
    "",
    IF(E116="m",
        ROUNDDOWN((SQRT(M116) - Tabelle3!$R$9) / Tabelle3!$S$9, 0),
        IF(E116="w",
            ROUNDDOWN((SQRT(M116) - Tabelle3!$M$9) / Tabelle3!$N$9, 0),
            ""
        )
    )
)</f>
        <v/>
      </c>
      <c r="AA116" t="str">
        <f>IF(ISBLANK(N116), "", IF(E116="m", ROUNDDOWN((SQRT(N116) - Tabelle3!$R$10) / Tabelle3!$S$10, 0), IF(E116="w", ROUNDDOWN((SQRT(N116) - Tabelle3!$M$10) / Tabelle3!$N$10, 0), "" ) ) )</f>
        <v/>
      </c>
      <c r="AB116" t="str">
        <f>IF(ISBLANK(O116),"", IF(E116="m", ROUNDDOWN((SQRT(O116) - Tabelle3!$R$11) / Tabelle3!$S$11, 0), IF(E116="w", ROUNDDOWN((SQRT(O116) - Tabelle3!$M$11) / Tabelle3!$N$11, 0), "" ) ) )</f>
        <v/>
      </c>
      <c r="AC116" t="str">
        <f>IF(ISBLANK(P116), "", IF(E116="m", ROUNDDOWN((SQRT(P116) - Tabelle3!$R$12) / Tabelle3!$S$12, 0), IF(E116="w", ROUNDDOWN((SQRT(P116) - Tabelle3!$M$12) / Tabelle3!$N$12, 0), "" ) ) )</f>
        <v/>
      </c>
      <c r="AD116" t="str">
        <f>IF(ISBLANK(Q116), "", IF(E116="m", ROUNDDOWN((SQRT(Q116) - Tabelle3!$R$13) / Tabelle3!$S$13, 0), IF(E116="w", ROUNDDOWN((SQRT(Q116) - Tabelle3!$M$13) / Tabelle3!$N$13, 0), "" ) ) )</f>
        <v/>
      </c>
      <c r="AE116" t="str">
        <f>IF(ISBLANK(R116), "", IF(E116="m", ROUNDDOWN((SQRT(R116) - Tabelle3!$R$14) / Tabelle3!$S$14, 0), IF(E116="w", ROUNDDOWN((SQRT(R116) - Tabelle3!$M$14) / Tabelle3!$N$14, 0), "" ) ) )</f>
        <v/>
      </c>
      <c r="AF11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16" s="30" t="str">
        <f>IF(D116 &lt;&gt; "",
    IF(E116 = "m",
        IF(AF116 &gt;= VLOOKUP(D116, Tabelle3!$A$26:$D$36, 4, TRUE), "Ehrenurkunde",
        IF(AF116 &gt;= VLOOKUP(D116, Tabelle3!$A$26:$D$36, 3, TRUE), "Siegerurkunde", "Teilnehmerurkunde")),
    IF(AF116 &gt;= VLOOKUP(D116, Tabelle3!$A$15:$D$24, 4, TRUE), "Ehrenurkunde",
        IF(AF116 &gt;= VLOOKUP(D116, Tabelle3!$A$15:$D$24, 3, TRUE), "Siegerurkunde", "Teilnehmerurkunde"))
    ),
"")</f>
        <v/>
      </c>
    </row>
    <row r="117" spans="1:33">
      <c r="A117" s="31"/>
      <c r="B117" s="31"/>
      <c r="C117" s="31"/>
      <c r="D117" s="31"/>
      <c r="E117" s="31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t="str">
        <f>IF(ISBLANK(F117),"",IF($B$1="Mit Hand",
    IF(E117="m", ROUNDDOWN(($F$2/(F117+0.24)-Tabelle3!$R$2)/Tabelle3!$S$2, 0),
    IF(E117="w", ROUNDDOWN(($F$2/(F117+0.24)- Tabelle3!$M$2)/Tabelle3!$N$2, 0), "")),
IF($B$1="Elektronisch",
    IF(E117="m", ROUNDDOWN((($F$2/F117)- Tabelle3!$R$2)/Tabelle3!$S$2, 0),
    IF(E117="w", ROUNDDOWN((($F$2/F117)- Tabelle3!$M$2)/Tabelle3!$N$2, 0), "")),
"")))</f>
        <v/>
      </c>
      <c r="T117" t="str">
        <f>IF(ISBLANK(G117), "",
IF($B$1="Mit Hand",
    IF(E117="m", ROUNDDOWN(($G$2/(G117+0.24)-Tabelle3!$R$3)/Tabelle3!$S$3, 0),
    IF(E117="w", ROUNDDOWN(($G$2/(G117+0.24)- Tabelle3!$M$3)/Tabelle3!$N$3, 0), "")),
IF($B$1="Elektronisch",
    IF(E117="m", ROUNDDOWN((($G$2/G117)- Tabelle3!$R$3)/Tabelle3!$S$3, 0),
    IF(E117="w", ROUNDDOWN((($G$2/G117)- Tabelle3!$M$3)/Tabelle3!$N$3, 0), "")),
"")))</f>
        <v/>
      </c>
      <c r="U117" t="str">
        <f>IF(ISBLANK(H117),"",
IF($B$1="Mit Hand",
    IF(E117="m", ROUNDDOWN(($H$2/(H117+0.24)-Tabelle3!$R$4)/Tabelle3!$S$4, 0),
    IF(E117="w", ROUNDDOWN(($H$2/(H117+0.24)- Tabelle3!$M$4)/Tabelle3!$N$4, 0), "")),
IF($B$1="Elektronisch",
    IF(E117="m", ROUNDDOWN((($H$2/H117)- Tabelle3!$R$4)/Tabelle3!$S$4, 0),
    IF(E117="w", ROUNDDOWN((($H$2/H117)- Tabelle3!$M$4)/Tabelle3!$N$4, 0), "")),
"")))</f>
        <v/>
      </c>
      <c r="V117" t="str">
        <f>IF(ISBLANK(I117), "",
IF(E117="m", ROUNDDOWN((($I$2/I117)- Tabelle3!$R$5)/Tabelle3!$S$5, 0),
    IF(E117="w", ROUNDDOWN((($I$2/I117)- Tabelle3!$M$5)/Tabelle3!$N$5, 0), "")))</f>
        <v/>
      </c>
      <c r="W117" t="str">
        <f>IF(ISBLANK(J117),"",
IF(E117="m", ROUNDDOWN((($J$2/J117)- Tabelle3!$R$6)/Tabelle3!$S$6, 0)))</f>
        <v/>
      </c>
      <c r="X117" t="str">
        <f>IF(ISBLANK(K117), "",
IF(E117="m", ROUNDDOWN((($K$2/K117)- Tabelle3!$R$7)/Tabelle3!$S$7, 0),
    IF(E117="w", ROUNDDOWN((($K$2/K117)- Tabelle3!$M$7)/Tabelle3!$N$7, 0), "")))</f>
        <v/>
      </c>
      <c r="Y117" t="str">
        <f>IF(ISBLANK(L117), "",
IF(E117="m", ROUNDDOWN((($L$2/L117)- Tabelle3!$R$8)/Tabelle3!$S$8, 0),
    IF(E117="w", ROUNDDOWN((($L$2/L117)- Tabelle3!$M$8)/Tabelle3!$N$8, 0), "")))</f>
        <v/>
      </c>
      <c r="Z117" t="str">
        <f>IF(ISBLANK(M117),
    "",
    IF(E117="m",
        ROUNDDOWN((SQRT(M117) - Tabelle3!$R$9) / Tabelle3!$S$9, 0),
        IF(E117="w",
            ROUNDDOWN((SQRT(M117) - Tabelle3!$M$9) / Tabelle3!$N$9, 0),
            ""
        )
    )
)</f>
        <v/>
      </c>
      <c r="AA117" t="str">
        <f>IF(ISBLANK(N117), "", IF(E117="m", ROUNDDOWN((SQRT(N117) - Tabelle3!$R$10) / Tabelle3!$S$10, 0), IF(E117="w", ROUNDDOWN((SQRT(N117) - Tabelle3!$M$10) / Tabelle3!$N$10, 0), "" ) ) )</f>
        <v/>
      </c>
      <c r="AB117" t="str">
        <f>IF(ISBLANK(O117),"", IF(E117="m", ROUNDDOWN((SQRT(O117) - Tabelle3!$R$11) / Tabelle3!$S$11, 0), IF(E117="w", ROUNDDOWN((SQRT(O117) - Tabelle3!$M$11) / Tabelle3!$N$11, 0), "" ) ) )</f>
        <v/>
      </c>
      <c r="AC117" t="str">
        <f>IF(ISBLANK(P117), "", IF(E117="m", ROUNDDOWN((SQRT(P117) - Tabelle3!$R$12) / Tabelle3!$S$12, 0), IF(E117="w", ROUNDDOWN((SQRT(P117) - Tabelle3!$M$12) / Tabelle3!$N$12, 0), "" ) ) )</f>
        <v/>
      </c>
      <c r="AD117" t="str">
        <f>IF(ISBLANK(Q117), "", IF(E117="m", ROUNDDOWN((SQRT(Q117) - Tabelle3!$R$13) / Tabelle3!$S$13, 0), IF(E117="w", ROUNDDOWN((SQRT(Q117) - Tabelle3!$M$13) / Tabelle3!$N$13, 0), "" ) ) )</f>
        <v/>
      </c>
      <c r="AE117" t="str">
        <f>IF(ISBLANK(R117), "", IF(E117="m", ROUNDDOWN((SQRT(R117) - Tabelle3!$R$14) / Tabelle3!$S$14, 0), IF(E117="w", ROUNDDOWN((SQRT(R117) - Tabelle3!$M$14) / Tabelle3!$N$14, 0), "" ) ) )</f>
        <v/>
      </c>
      <c r="AF11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17" s="30" t="str">
        <f>IF(D117 &lt;&gt; "",
    IF(E117 = "m",
        IF(AF117 &gt;= VLOOKUP(D117, Tabelle3!$A$26:$D$36, 4, TRUE), "Ehrenurkunde",
        IF(AF117 &gt;= VLOOKUP(D117, Tabelle3!$A$26:$D$36, 3, TRUE), "Siegerurkunde", "Teilnehmerurkunde")),
    IF(AF117 &gt;= VLOOKUP(D117, Tabelle3!$A$15:$D$24, 4, TRUE), "Ehrenurkunde",
        IF(AF117 &gt;= VLOOKUP(D117, Tabelle3!$A$15:$D$24, 3, TRUE), "Siegerurkunde", "Teilnehmerurkunde"))
    ),
"")</f>
        <v/>
      </c>
    </row>
    <row r="118" spans="1:33">
      <c r="A118" s="31"/>
      <c r="B118" s="31"/>
      <c r="C118" s="31"/>
      <c r="D118" s="31"/>
      <c r="E118" s="31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t="str">
        <f>IF(ISBLANK(F118),"",IF($B$1="Mit Hand",
    IF(E118="m", ROUNDDOWN(($F$2/(F118+0.24)-Tabelle3!$R$2)/Tabelle3!$S$2, 0),
    IF(E118="w", ROUNDDOWN(($F$2/(F118+0.24)- Tabelle3!$M$2)/Tabelle3!$N$2, 0), "")),
IF($B$1="Elektronisch",
    IF(E118="m", ROUNDDOWN((($F$2/F118)- Tabelle3!$R$2)/Tabelle3!$S$2, 0),
    IF(E118="w", ROUNDDOWN((($F$2/F118)- Tabelle3!$M$2)/Tabelle3!$N$2, 0), "")),
"")))</f>
        <v/>
      </c>
      <c r="T118" t="str">
        <f>IF(ISBLANK(G118), "",
IF($B$1="Mit Hand",
    IF(E118="m", ROUNDDOWN(($G$2/(G118+0.24)-Tabelle3!$R$3)/Tabelle3!$S$3, 0),
    IF(E118="w", ROUNDDOWN(($G$2/(G118+0.24)- Tabelle3!$M$3)/Tabelle3!$N$3, 0), "")),
IF($B$1="Elektronisch",
    IF(E118="m", ROUNDDOWN((($G$2/G118)- Tabelle3!$R$3)/Tabelle3!$S$3, 0),
    IF(E118="w", ROUNDDOWN((($G$2/G118)- Tabelle3!$M$3)/Tabelle3!$N$3, 0), "")),
"")))</f>
        <v/>
      </c>
      <c r="U118" t="str">
        <f>IF(ISBLANK(H118),"",
IF($B$1="Mit Hand",
    IF(E118="m", ROUNDDOWN(($H$2/(H118+0.24)-Tabelle3!$R$4)/Tabelle3!$S$4, 0),
    IF(E118="w", ROUNDDOWN(($H$2/(H118+0.24)- Tabelle3!$M$4)/Tabelle3!$N$4, 0), "")),
IF($B$1="Elektronisch",
    IF(E118="m", ROUNDDOWN((($H$2/H118)- Tabelle3!$R$4)/Tabelle3!$S$4, 0),
    IF(E118="w", ROUNDDOWN((($H$2/H118)- Tabelle3!$M$4)/Tabelle3!$N$4, 0), "")),
"")))</f>
        <v/>
      </c>
      <c r="V118" t="str">
        <f>IF(ISBLANK(I118), "",
IF(E118="m", ROUNDDOWN((($I$2/I118)- Tabelle3!$R$5)/Tabelle3!$S$5, 0),
    IF(E118="w", ROUNDDOWN((($I$2/I118)- Tabelle3!$M$5)/Tabelle3!$N$5, 0), "")))</f>
        <v/>
      </c>
      <c r="W118" t="str">
        <f>IF(ISBLANK(J118),"",
IF(E118="m", ROUNDDOWN((($J$2/J118)- Tabelle3!$R$6)/Tabelle3!$S$6, 0)))</f>
        <v/>
      </c>
      <c r="X118" t="str">
        <f>IF(ISBLANK(K118), "",
IF(E118="m", ROUNDDOWN((($K$2/K118)- Tabelle3!$R$7)/Tabelle3!$S$7, 0),
    IF(E118="w", ROUNDDOWN((($K$2/K118)- Tabelle3!$M$7)/Tabelle3!$N$7, 0), "")))</f>
        <v/>
      </c>
      <c r="Y118" t="str">
        <f>IF(ISBLANK(L118), "",
IF(E118="m", ROUNDDOWN((($L$2/L118)- Tabelle3!$R$8)/Tabelle3!$S$8, 0),
    IF(E118="w", ROUNDDOWN((($L$2/L118)- Tabelle3!$M$8)/Tabelle3!$N$8, 0), "")))</f>
        <v/>
      </c>
      <c r="Z118" t="str">
        <f>IF(ISBLANK(M118),
    "",
    IF(E118="m",
        ROUNDDOWN((SQRT(M118) - Tabelle3!$R$9) / Tabelle3!$S$9, 0),
        IF(E118="w",
            ROUNDDOWN((SQRT(M118) - Tabelle3!$M$9) / Tabelle3!$N$9, 0),
            ""
        )
    )
)</f>
        <v/>
      </c>
      <c r="AA118" t="str">
        <f>IF(ISBLANK(N118), "", IF(E118="m", ROUNDDOWN((SQRT(N118) - Tabelle3!$R$10) / Tabelle3!$S$10, 0), IF(E118="w", ROUNDDOWN((SQRT(N118) - Tabelle3!$M$10) / Tabelle3!$N$10, 0), "" ) ) )</f>
        <v/>
      </c>
      <c r="AB118" t="str">
        <f>IF(ISBLANK(O118),"", IF(E118="m", ROUNDDOWN((SQRT(O118) - Tabelle3!$R$11) / Tabelle3!$S$11, 0), IF(E118="w", ROUNDDOWN((SQRT(O118) - Tabelle3!$M$11) / Tabelle3!$N$11, 0), "" ) ) )</f>
        <v/>
      </c>
      <c r="AC118" t="str">
        <f>IF(ISBLANK(P118), "", IF(E118="m", ROUNDDOWN((SQRT(P118) - Tabelle3!$R$12) / Tabelle3!$S$12, 0), IF(E118="w", ROUNDDOWN((SQRT(P118) - Tabelle3!$M$12) / Tabelle3!$N$12, 0), "" ) ) )</f>
        <v/>
      </c>
      <c r="AD118" t="str">
        <f>IF(ISBLANK(Q118), "", IF(E118="m", ROUNDDOWN((SQRT(Q118) - Tabelle3!$R$13) / Tabelle3!$S$13, 0), IF(E118="w", ROUNDDOWN((SQRT(Q118) - Tabelle3!$M$13) / Tabelle3!$N$13, 0), "" ) ) )</f>
        <v/>
      </c>
      <c r="AE118" t="str">
        <f>IF(ISBLANK(R118), "", IF(E118="m", ROUNDDOWN((SQRT(R118) - Tabelle3!$R$14) / Tabelle3!$S$14, 0), IF(E118="w", ROUNDDOWN((SQRT(R118) - Tabelle3!$M$14) / Tabelle3!$N$14, 0), "" ) ) )</f>
        <v/>
      </c>
      <c r="AF11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18" s="30" t="str">
        <f>IF(D118 &lt;&gt; "",
    IF(E118 = "m",
        IF(AF118 &gt;= VLOOKUP(D118, Tabelle3!$A$26:$D$36, 4, TRUE), "Ehrenurkunde",
        IF(AF118 &gt;= VLOOKUP(D118, Tabelle3!$A$26:$D$36, 3, TRUE), "Siegerurkunde", "Teilnehmerurkunde")),
    IF(AF118 &gt;= VLOOKUP(D118, Tabelle3!$A$15:$D$24, 4, TRUE), "Ehrenurkunde",
        IF(AF118 &gt;= VLOOKUP(D118, Tabelle3!$A$15:$D$24, 3, TRUE), "Siegerurkunde", "Teilnehmerurkunde"))
    ),
"")</f>
        <v/>
      </c>
    </row>
    <row r="119" spans="1:33">
      <c r="A119" s="31"/>
      <c r="B119" s="31"/>
      <c r="C119" s="31"/>
      <c r="D119" s="31"/>
      <c r="E119" s="31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t="str">
        <f>IF(ISBLANK(F119),"",IF($B$1="Mit Hand",
    IF(E119="m", ROUNDDOWN(($F$2/(F119+0.24)-Tabelle3!$R$2)/Tabelle3!$S$2, 0),
    IF(E119="w", ROUNDDOWN(($F$2/(F119+0.24)- Tabelle3!$M$2)/Tabelle3!$N$2, 0), "")),
IF($B$1="Elektronisch",
    IF(E119="m", ROUNDDOWN((($F$2/F119)- Tabelle3!$R$2)/Tabelle3!$S$2, 0),
    IF(E119="w", ROUNDDOWN((($F$2/F119)- Tabelle3!$M$2)/Tabelle3!$N$2, 0), "")),
"")))</f>
        <v/>
      </c>
      <c r="T119" t="str">
        <f>IF(ISBLANK(G119), "",
IF($B$1="Mit Hand",
    IF(E119="m", ROUNDDOWN(($G$2/(G119+0.24)-Tabelle3!$R$3)/Tabelle3!$S$3, 0),
    IF(E119="w", ROUNDDOWN(($G$2/(G119+0.24)- Tabelle3!$M$3)/Tabelle3!$N$3, 0), "")),
IF($B$1="Elektronisch",
    IF(E119="m", ROUNDDOWN((($G$2/G119)- Tabelle3!$R$3)/Tabelle3!$S$3, 0),
    IF(E119="w", ROUNDDOWN((($G$2/G119)- Tabelle3!$M$3)/Tabelle3!$N$3, 0), "")),
"")))</f>
        <v/>
      </c>
      <c r="U119" t="str">
        <f>IF(ISBLANK(H119),"",
IF($B$1="Mit Hand",
    IF(E119="m", ROUNDDOWN(($H$2/(H119+0.24)-Tabelle3!$R$4)/Tabelle3!$S$4, 0),
    IF(E119="w", ROUNDDOWN(($H$2/(H119+0.24)- Tabelle3!$M$4)/Tabelle3!$N$4, 0), "")),
IF($B$1="Elektronisch",
    IF(E119="m", ROUNDDOWN((($H$2/H119)- Tabelle3!$R$4)/Tabelle3!$S$4, 0),
    IF(E119="w", ROUNDDOWN((($H$2/H119)- Tabelle3!$M$4)/Tabelle3!$N$4, 0), "")),
"")))</f>
        <v/>
      </c>
      <c r="V119" t="str">
        <f>IF(ISBLANK(I119), "",
IF(E119="m", ROUNDDOWN((($I$2/I119)- Tabelle3!$R$5)/Tabelle3!$S$5, 0),
    IF(E119="w", ROUNDDOWN((($I$2/I119)- Tabelle3!$M$5)/Tabelle3!$N$5, 0), "")))</f>
        <v/>
      </c>
      <c r="W119" t="str">
        <f>IF(ISBLANK(J119),"",
IF(E119="m", ROUNDDOWN((($J$2/J119)- Tabelle3!$R$6)/Tabelle3!$S$6, 0)))</f>
        <v/>
      </c>
      <c r="X119" t="str">
        <f>IF(ISBLANK(K119), "",
IF(E119="m", ROUNDDOWN((($K$2/K119)- Tabelle3!$R$7)/Tabelle3!$S$7, 0),
    IF(E119="w", ROUNDDOWN((($K$2/K119)- Tabelle3!$M$7)/Tabelle3!$N$7, 0), "")))</f>
        <v/>
      </c>
      <c r="Y119" t="str">
        <f>IF(ISBLANK(L119), "",
IF(E119="m", ROUNDDOWN((($L$2/L119)- Tabelle3!$R$8)/Tabelle3!$S$8, 0),
    IF(E119="w", ROUNDDOWN((($L$2/L119)- Tabelle3!$M$8)/Tabelle3!$N$8, 0), "")))</f>
        <v/>
      </c>
      <c r="Z119" t="str">
        <f>IF(ISBLANK(M119),
    "",
    IF(E119="m",
        ROUNDDOWN((SQRT(M119) - Tabelle3!$R$9) / Tabelle3!$S$9, 0),
        IF(E119="w",
            ROUNDDOWN((SQRT(M119) - Tabelle3!$M$9) / Tabelle3!$N$9, 0),
            ""
        )
    )
)</f>
        <v/>
      </c>
      <c r="AA119" t="str">
        <f>IF(ISBLANK(N119), "", IF(E119="m", ROUNDDOWN((SQRT(N119) - Tabelle3!$R$10) / Tabelle3!$S$10, 0), IF(E119="w", ROUNDDOWN((SQRT(N119) - Tabelle3!$M$10) / Tabelle3!$N$10, 0), "" ) ) )</f>
        <v/>
      </c>
      <c r="AB119" t="str">
        <f>IF(ISBLANK(O119),"", IF(E119="m", ROUNDDOWN((SQRT(O119) - Tabelle3!$R$11) / Tabelle3!$S$11, 0), IF(E119="w", ROUNDDOWN((SQRT(O119) - Tabelle3!$M$11) / Tabelle3!$N$11, 0), "" ) ) )</f>
        <v/>
      </c>
      <c r="AC119" t="str">
        <f>IF(ISBLANK(P119), "", IF(E119="m", ROUNDDOWN((SQRT(P119) - Tabelle3!$R$12) / Tabelle3!$S$12, 0), IF(E119="w", ROUNDDOWN((SQRT(P119) - Tabelle3!$M$12) / Tabelle3!$N$12, 0), "" ) ) )</f>
        <v/>
      </c>
      <c r="AD119" t="str">
        <f>IF(ISBLANK(Q119), "", IF(E119="m", ROUNDDOWN((SQRT(Q119) - Tabelle3!$R$13) / Tabelle3!$S$13, 0), IF(E119="w", ROUNDDOWN((SQRT(Q119) - Tabelle3!$M$13) / Tabelle3!$N$13, 0), "" ) ) )</f>
        <v/>
      </c>
      <c r="AE119" t="str">
        <f>IF(ISBLANK(R119), "", IF(E119="m", ROUNDDOWN((SQRT(R119) - Tabelle3!$R$14) / Tabelle3!$S$14, 0), IF(E119="w", ROUNDDOWN((SQRT(R119) - Tabelle3!$M$14) / Tabelle3!$N$14, 0), "" ) ) )</f>
        <v/>
      </c>
      <c r="AF11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19" s="30" t="str">
        <f>IF(D119 &lt;&gt; "",
    IF(E119 = "m",
        IF(AF119 &gt;= VLOOKUP(D119, Tabelle3!$A$26:$D$36, 4, TRUE), "Ehrenurkunde",
        IF(AF119 &gt;= VLOOKUP(D119, Tabelle3!$A$26:$D$36, 3, TRUE), "Siegerurkunde", "Teilnehmerurkunde")),
    IF(AF119 &gt;= VLOOKUP(D119, Tabelle3!$A$15:$D$24, 4, TRUE), "Ehrenurkunde",
        IF(AF119 &gt;= VLOOKUP(D119, Tabelle3!$A$15:$D$24, 3, TRUE), "Siegerurkunde", "Teilnehmerurkunde"))
    ),
"")</f>
        <v/>
      </c>
    </row>
    <row r="120" spans="1:33">
      <c r="A120" s="31"/>
      <c r="B120" s="31"/>
      <c r="C120" s="31"/>
      <c r="D120" s="31"/>
      <c r="E120" s="31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t="str">
        <f>IF(ISBLANK(F120),"",IF($B$1="Mit Hand",
    IF(E120="m", ROUNDDOWN(($F$2/(F120+0.24)-Tabelle3!$R$2)/Tabelle3!$S$2, 0),
    IF(E120="w", ROUNDDOWN(($F$2/(F120+0.24)- Tabelle3!$M$2)/Tabelle3!$N$2, 0), "")),
IF($B$1="Elektronisch",
    IF(E120="m", ROUNDDOWN((($F$2/F120)- Tabelle3!$R$2)/Tabelle3!$S$2, 0),
    IF(E120="w", ROUNDDOWN((($F$2/F120)- Tabelle3!$M$2)/Tabelle3!$N$2, 0), "")),
"")))</f>
        <v/>
      </c>
      <c r="T120" t="str">
        <f>IF(ISBLANK(G120), "",
IF($B$1="Mit Hand",
    IF(E120="m", ROUNDDOWN(($G$2/(G120+0.24)-Tabelle3!$R$3)/Tabelle3!$S$3, 0),
    IF(E120="w", ROUNDDOWN(($G$2/(G120+0.24)- Tabelle3!$M$3)/Tabelle3!$N$3, 0), "")),
IF($B$1="Elektronisch",
    IF(E120="m", ROUNDDOWN((($G$2/G120)- Tabelle3!$R$3)/Tabelle3!$S$3, 0),
    IF(E120="w", ROUNDDOWN((($G$2/G120)- Tabelle3!$M$3)/Tabelle3!$N$3, 0), "")),
"")))</f>
        <v/>
      </c>
      <c r="U120" t="str">
        <f>IF(ISBLANK(H120),"",
IF($B$1="Mit Hand",
    IF(E120="m", ROUNDDOWN(($H$2/(H120+0.24)-Tabelle3!$R$4)/Tabelle3!$S$4, 0),
    IF(E120="w", ROUNDDOWN(($H$2/(H120+0.24)- Tabelle3!$M$4)/Tabelle3!$N$4, 0), "")),
IF($B$1="Elektronisch",
    IF(E120="m", ROUNDDOWN((($H$2/H120)- Tabelle3!$R$4)/Tabelle3!$S$4, 0),
    IF(E120="w", ROUNDDOWN((($H$2/H120)- Tabelle3!$M$4)/Tabelle3!$N$4, 0), "")),
"")))</f>
        <v/>
      </c>
      <c r="V120" t="str">
        <f>IF(ISBLANK(I120), "",
IF(E120="m", ROUNDDOWN((($I$2/I120)- Tabelle3!$R$5)/Tabelle3!$S$5, 0),
    IF(E120="w", ROUNDDOWN((($I$2/I120)- Tabelle3!$M$5)/Tabelle3!$N$5, 0), "")))</f>
        <v/>
      </c>
      <c r="W120" t="str">
        <f>IF(ISBLANK(J120),"",
IF(E120="m", ROUNDDOWN((($J$2/J120)- Tabelle3!$R$6)/Tabelle3!$S$6, 0)))</f>
        <v/>
      </c>
      <c r="X120" t="str">
        <f>IF(ISBLANK(K120), "",
IF(E120="m", ROUNDDOWN((($K$2/K120)- Tabelle3!$R$7)/Tabelle3!$S$7, 0),
    IF(E120="w", ROUNDDOWN((($K$2/K120)- Tabelle3!$M$7)/Tabelle3!$N$7, 0), "")))</f>
        <v/>
      </c>
      <c r="Y120" t="str">
        <f>IF(ISBLANK(L120), "",
IF(E120="m", ROUNDDOWN((($L$2/L120)- Tabelle3!$R$8)/Tabelle3!$S$8, 0),
    IF(E120="w", ROUNDDOWN((($L$2/L120)- Tabelle3!$M$8)/Tabelle3!$N$8, 0), "")))</f>
        <v/>
      </c>
      <c r="Z120" t="str">
        <f>IF(ISBLANK(M120),
    "",
    IF(E120="m",
        ROUNDDOWN((SQRT(M120) - Tabelle3!$R$9) / Tabelle3!$S$9, 0),
        IF(E120="w",
            ROUNDDOWN((SQRT(M120) - Tabelle3!$M$9) / Tabelle3!$N$9, 0),
            ""
        )
    )
)</f>
        <v/>
      </c>
      <c r="AA120" t="str">
        <f>IF(ISBLANK(N120), "", IF(E120="m", ROUNDDOWN((SQRT(N120) - Tabelle3!$R$10) / Tabelle3!$S$10, 0), IF(E120="w", ROUNDDOWN((SQRT(N120) - Tabelle3!$M$10) / Tabelle3!$N$10, 0), "" ) ) )</f>
        <v/>
      </c>
      <c r="AB120" t="str">
        <f>IF(ISBLANK(O120),"", IF(E120="m", ROUNDDOWN((SQRT(O120) - Tabelle3!$R$11) / Tabelle3!$S$11, 0), IF(E120="w", ROUNDDOWN((SQRT(O120) - Tabelle3!$M$11) / Tabelle3!$N$11, 0), "" ) ) )</f>
        <v/>
      </c>
      <c r="AC120" t="str">
        <f>IF(ISBLANK(P120), "", IF(E120="m", ROUNDDOWN((SQRT(P120) - Tabelle3!$R$12) / Tabelle3!$S$12, 0), IF(E120="w", ROUNDDOWN((SQRT(P120) - Tabelle3!$M$12) / Tabelle3!$N$12, 0), "" ) ) )</f>
        <v/>
      </c>
      <c r="AD120" t="str">
        <f>IF(ISBLANK(Q120), "", IF(E120="m", ROUNDDOWN((SQRT(Q120) - Tabelle3!$R$13) / Tabelle3!$S$13, 0), IF(E120="w", ROUNDDOWN((SQRT(Q120) - Tabelle3!$M$13) / Tabelle3!$N$13, 0), "" ) ) )</f>
        <v/>
      </c>
      <c r="AE120" t="str">
        <f>IF(ISBLANK(R120), "", IF(E120="m", ROUNDDOWN((SQRT(R120) - Tabelle3!$R$14) / Tabelle3!$S$14, 0), IF(E120="w", ROUNDDOWN((SQRT(R120) - Tabelle3!$M$14) / Tabelle3!$N$14, 0), "" ) ) )</f>
        <v/>
      </c>
      <c r="AF12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20" s="30" t="str">
        <f>IF(D120 &lt;&gt; "",
    IF(E120 = "m",
        IF(AF120 &gt;= VLOOKUP(D120, Tabelle3!$A$26:$D$36, 4, TRUE), "Ehrenurkunde",
        IF(AF120 &gt;= VLOOKUP(D120, Tabelle3!$A$26:$D$36, 3, TRUE), "Siegerurkunde", "Teilnehmerurkunde")),
    IF(AF120 &gt;= VLOOKUP(D120, Tabelle3!$A$15:$D$24, 4, TRUE), "Ehrenurkunde",
        IF(AF120 &gt;= VLOOKUP(D120, Tabelle3!$A$15:$D$24, 3, TRUE), "Siegerurkunde", "Teilnehmerurkunde"))
    ),
"")</f>
        <v/>
      </c>
    </row>
    <row r="121" spans="1:33">
      <c r="A121" s="31"/>
      <c r="B121" s="31"/>
      <c r="C121" s="31"/>
      <c r="D121" s="31"/>
      <c r="E121" s="31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t="str">
        <f>IF(ISBLANK(F121),"",IF($B$1="Mit Hand",
    IF(E121="m", ROUNDDOWN(($F$2/(F121+0.24)-Tabelle3!$R$2)/Tabelle3!$S$2, 0),
    IF(E121="w", ROUNDDOWN(($F$2/(F121+0.24)- Tabelle3!$M$2)/Tabelle3!$N$2, 0), "")),
IF($B$1="Elektronisch",
    IF(E121="m", ROUNDDOWN((($F$2/F121)- Tabelle3!$R$2)/Tabelle3!$S$2, 0),
    IF(E121="w", ROUNDDOWN((($F$2/F121)- Tabelle3!$M$2)/Tabelle3!$N$2, 0), "")),
"")))</f>
        <v/>
      </c>
      <c r="T121" t="str">
        <f>IF(ISBLANK(G121), "",
IF($B$1="Mit Hand",
    IF(E121="m", ROUNDDOWN(($G$2/(G121+0.24)-Tabelle3!$R$3)/Tabelle3!$S$3, 0),
    IF(E121="w", ROUNDDOWN(($G$2/(G121+0.24)- Tabelle3!$M$3)/Tabelle3!$N$3, 0), "")),
IF($B$1="Elektronisch",
    IF(E121="m", ROUNDDOWN((($G$2/G121)- Tabelle3!$R$3)/Tabelle3!$S$3, 0),
    IF(E121="w", ROUNDDOWN((($G$2/G121)- Tabelle3!$M$3)/Tabelle3!$N$3, 0), "")),
"")))</f>
        <v/>
      </c>
      <c r="U121" t="str">
        <f>IF(ISBLANK(H121),"",
IF($B$1="Mit Hand",
    IF(E121="m", ROUNDDOWN(($H$2/(H121+0.24)-Tabelle3!$R$4)/Tabelle3!$S$4, 0),
    IF(E121="w", ROUNDDOWN(($H$2/(H121+0.24)- Tabelle3!$M$4)/Tabelle3!$N$4, 0), "")),
IF($B$1="Elektronisch",
    IF(E121="m", ROUNDDOWN((($H$2/H121)- Tabelle3!$R$4)/Tabelle3!$S$4, 0),
    IF(E121="w", ROUNDDOWN((($H$2/H121)- Tabelle3!$M$4)/Tabelle3!$N$4, 0), "")),
"")))</f>
        <v/>
      </c>
      <c r="V121" t="str">
        <f>IF(ISBLANK(I121), "",
IF(E121="m", ROUNDDOWN((($I$2/I121)- Tabelle3!$R$5)/Tabelle3!$S$5, 0),
    IF(E121="w", ROUNDDOWN((($I$2/I121)- Tabelle3!$M$5)/Tabelle3!$N$5, 0), "")))</f>
        <v/>
      </c>
      <c r="W121" t="str">
        <f>IF(ISBLANK(J121),"",
IF(E121="m", ROUNDDOWN((($J$2/J121)- Tabelle3!$R$6)/Tabelle3!$S$6, 0)))</f>
        <v/>
      </c>
      <c r="X121" t="str">
        <f>IF(ISBLANK(K121), "",
IF(E121="m", ROUNDDOWN((($K$2/K121)- Tabelle3!$R$7)/Tabelle3!$S$7, 0),
    IF(E121="w", ROUNDDOWN((($K$2/K121)- Tabelle3!$M$7)/Tabelle3!$N$7, 0), "")))</f>
        <v/>
      </c>
      <c r="Y121" t="str">
        <f>IF(ISBLANK(L121), "",
IF(E121="m", ROUNDDOWN((($L$2/L121)- Tabelle3!$R$8)/Tabelle3!$S$8, 0),
    IF(E121="w", ROUNDDOWN((($L$2/L121)- Tabelle3!$M$8)/Tabelle3!$N$8, 0), "")))</f>
        <v/>
      </c>
      <c r="Z121" t="str">
        <f>IF(ISBLANK(M121),
    "",
    IF(E121="m",
        ROUNDDOWN((SQRT(M121) - Tabelle3!$R$9) / Tabelle3!$S$9, 0),
        IF(E121="w",
            ROUNDDOWN((SQRT(M121) - Tabelle3!$M$9) / Tabelle3!$N$9, 0),
            ""
        )
    )
)</f>
        <v/>
      </c>
      <c r="AA121" t="str">
        <f>IF(ISBLANK(N121), "", IF(E121="m", ROUNDDOWN((SQRT(N121) - Tabelle3!$R$10) / Tabelle3!$S$10, 0), IF(E121="w", ROUNDDOWN((SQRT(N121) - Tabelle3!$M$10) / Tabelle3!$N$10, 0), "" ) ) )</f>
        <v/>
      </c>
      <c r="AB121" t="str">
        <f>IF(ISBLANK(O121),"", IF(E121="m", ROUNDDOWN((SQRT(O121) - Tabelle3!$R$11) / Tabelle3!$S$11, 0), IF(E121="w", ROUNDDOWN((SQRT(O121) - Tabelle3!$M$11) / Tabelle3!$N$11, 0), "" ) ) )</f>
        <v/>
      </c>
      <c r="AC121" t="str">
        <f>IF(ISBLANK(P121), "", IF(E121="m", ROUNDDOWN((SQRT(P121) - Tabelle3!$R$12) / Tabelle3!$S$12, 0), IF(E121="w", ROUNDDOWN((SQRT(P121) - Tabelle3!$M$12) / Tabelle3!$N$12, 0), "" ) ) )</f>
        <v/>
      </c>
      <c r="AD121" t="str">
        <f>IF(ISBLANK(Q121), "", IF(E121="m", ROUNDDOWN((SQRT(Q121) - Tabelle3!$R$13) / Tabelle3!$S$13, 0), IF(E121="w", ROUNDDOWN((SQRT(Q121) - Tabelle3!$M$13) / Tabelle3!$N$13, 0), "" ) ) )</f>
        <v/>
      </c>
      <c r="AE121" t="str">
        <f>IF(ISBLANK(R121), "", IF(E121="m", ROUNDDOWN((SQRT(R121) - Tabelle3!$R$14) / Tabelle3!$S$14, 0), IF(E121="w", ROUNDDOWN((SQRT(R121) - Tabelle3!$M$14) / Tabelle3!$N$14, 0), "" ) ) )</f>
        <v/>
      </c>
      <c r="AF12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21" s="30" t="str">
        <f>IF(D121 &lt;&gt; "",
    IF(E121 = "m",
        IF(AF121 &gt;= VLOOKUP(D121, Tabelle3!$A$26:$D$36, 4, TRUE), "Ehrenurkunde",
        IF(AF121 &gt;= VLOOKUP(D121, Tabelle3!$A$26:$D$36, 3, TRUE), "Siegerurkunde", "Teilnehmerurkunde")),
    IF(AF121 &gt;= VLOOKUP(D121, Tabelle3!$A$15:$D$24, 4, TRUE), "Ehrenurkunde",
        IF(AF121 &gt;= VLOOKUP(D121, Tabelle3!$A$15:$D$24, 3, TRUE), "Siegerurkunde", "Teilnehmerurkunde"))
    ),
"")</f>
        <v/>
      </c>
    </row>
    <row r="122" spans="1:33">
      <c r="A122" s="31"/>
      <c r="B122" s="31"/>
      <c r="C122" s="31"/>
      <c r="D122" s="31"/>
      <c r="E122" s="31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t="str">
        <f>IF(ISBLANK(F122),"",IF($B$1="Mit Hand",
    IF(E122="m", ROUNDDOWN(($F$2/(F122+0.24)-Tabelle3!$R$2)/Tabelle3!$S$2, 0),
    IF(E122="w", ROUNDDOWN(($F$2/(F122+0.24)- Tabelle3!$M$2)/Tabelle3!$N$2, 0), "")),
IF($B$1="Elektronisch",
    IF(E122="m", ROUNDDOWN((($F$2/F122)- Tabelle3!$R$2)/Tabelle3!$S$2, 0),
    IF(E122="w", ROUNDDOWN((($F$2/F122)- Tabelle3!$M$2)/Tabelle3!$N$2, 0), "")),
"")))</f>
        <v/>
      </c>
      <c r="T122" t="str">
        <f>IF(ISBLANK(G122), "",
IF($B$1="Mit Hand",
    IF(E122="m", ROUNDDOWN(($G$2/(G122+0.24)-Tabelle3!$R$3)/Tabelle3!$S$3, 0),
    IF(E122="w", ROUNDDOWN(($G$2/(G122+0.24)- Tabelle3!$M$3)/Tabelle3!$N$3, 0), "")),
IF($B$1="Elektronisch",
    IF(E122="m", ROUNDDOWN((($G$2/G122)- Tabelle3!$R$3)/Tabelle3!$S$3, 0),
    IF(E122="w", ROUNDDOWN((($G$2/G122)- Tabelle3!$M$3)/Tabelle3!$N$3, 0), "")),
"")))</f>
        <v/>
      </c>
      <c r="U122" t="str">
        <f>IF(ISBLANK(H122),"",
IF($B$1="Mit Hand",
    IF(E122="m", ROUNDDOWN(($H$2/(H122+0.24)-Tabelle3!$R$4)/Tabelle3!$S$4, 0),
    IF(E122="w", ROUNDDOWN(($H$2/(H122+0.24)- Tabelle3!$M$4)/Tabelle3!$N$4, 0), "")),
IF($B$1="Elektronisch",
    IF(E122="m", ROUNDDOWN((($H$2/H122)- Tabelle3!$R$4)/Tabelle3!$S$4, 0),
    IF(E122="w", ROUNDDOWN((($H$2/H122)- Tabelle3!$M$4)/Tabelle3!$N$4, 0), "")),
"")))</f>
        <v/>
      </c>
      <c r="V122" t="str">
        <f>IF(ISBLANK(I122), "",
IF(E122="m", ROUNDDOWN((($I$2/I122)- Tabelle3!$R$5)/Tabelle3!$S$5, 0),
    IF(E122="w", ROUNDDOWN((($I$2/I122)- Tabelle3!$M$5)/Tabelle3!$N$5, 0), "")))</f>
        <v/>
      </c>
      <c r="W122" t="str">
        <f>IF(ISBLANK(J122),"",
IF(E122="m", ROUNDDOWN((($J$2/J122)- Tabelle3!$R$6)/Tabelle3!$S$6, 0)))</f>
        <v/>
      </c>
      <c r="X122" t="str">
        <f>IF(ISBLANK(K122), "",
IF(E122="m", ROUNDDOWN((($K$2/K122)- Tabelle3!$R$7)/Tabelle3!$S$7, 0),
    IF(E122="w", ROUNDDOWN((($K$2/K122)- Tabelle3!$M$7)/Tabelle3!$N$7, 0), "")))</f>
        <v/>
      </c>
      <c r="Y122" t="str">
        <f>IF(ISBLANK(L122), "",
IF(E122="m", ROUNDDOWN((($L$2/L122)- Tabelle3!$R$8)/Tabelle3!$S$8, 0),
    IF(E122="w", ROUNDDOWN((($L$2/L122)- Tabelle3!$M$8)/Tabelle3!$N$8, 0), "")))</f>
        <v/>
      </c>
      <c r="Z122" t="str">
        <f>IF(ISBLANK(M122),
    "",
    IF(E122="m",
        ROUNDDOWN((SQRT(M122) - Tabelle3!$R$9) / Tabelle3!$S$9, 0),
        IF(E122="w",
            ROUNDDOWN((SQRT(M122) - Tabelle3!$M$9) / Tabelle3!$N$9, 0),
            ""
        )
    )
)</f>
        <v/>
      </c>
      <c r="AA122" t="str">
        <f>IF(ISBLANK(N122), "", IF(E122="m", ROUNDDOWN((SQRT(N122) - Tabelle3!$R$10) / Tabelle3!$S$10, 0), IF(E122="w", ROUNDDOWN((SQRT(N122) - Tabelle3!$M$10) / Tabelle3!$N$10, 0), "" ) ) )</f>
        <v/>
      </c>
      <c r="AB122" t="str">
        <f>IF(ISBLANK(O122),"", IF(E122="m", ROUNDDOWN((SQRT(O122) - Tabelle3!$R$11) / Tabelle3!$S$11, 0), IF(E122="w", ROUNDDOWN((SQRT(O122) - Tabelle3!$M$11) / Tabelle3!$N$11, 0), "" ) ) )</f>
        <v/>
      </c>
      <c r="AC122" t="str">
        <f>IF(ISBLANK(P122), "", IF(E122="m", ROUNDDOWN((SQRT(P122) - Tabelle3!$R$12) / Tabelle3!$S$12, 0), IF(E122="w", ROUNDDOWN((SQRT(P122) - Tabelle3!$M$12) / Tabelle3!$N$12, 0), "" ) ) )</f>
        <v/>
      </c>
      <c r="AD122" t="str">
        <f>IF(ISBLANK(Q122), "", IF(E122="m", ROUNDDOWN((SQRT(Q122) - Tabelle3!$R$13) / Tabelle3!$S$13, 0), IF(E122="w", ROUNDDOWN((SQRT(Q122) - Tabelle3!$M$13) / Tabelle3!$N$13, 0), "" ) ) )</f>
        <v/>
      </c>
      <c r="AE122" t="str">
        <f>IF(ISBLANK(R122), "", IF(E122="m", ROUNDDOWN((SQRT(R122) - Tabelle3!$R$14) / Tabelle3!$S$14, 0), IF(E122="w", ROUNDDOWN((SQRT(R122) - Tabelle3!$M$14) / Tabelle3!$N$14, 0), "" ) ) )</f>
        <v/>
      </c>
      <c r="AF12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22" s="30" t="str">
        <f>IF(D122 &lt;&gt; "",
    IF(E122 = "m",
        IF(AF122 &gt;= VLOOKUP(D122, Tabelle3!$A$26:$D$36, 4, TRUE), "Ehrenurkunde",
        IF(AF122 &gt;= VLOOKUP(D122, Tabelle3!$A$26:$D$36, 3, TRUE), "Siegerurkunde", "Teilnehmerurkunde")),
    IF(AF122 &gt;= VLOOKUP(D122, Tabelle3!$A$15:$D$24, 4, TRUE), "Ehrenurkunde",
        IF(AF122 &gt;= VLOOKUP(D122, Tabelle3!$A$15:$D$24, 3, TRUE), "Siegerurkunde", "Teilnehmerurkunde"))
    ),
"")</f>
        <v/>
      </c>
    </row>
    <row r="123" spans="1:33">
      <c r="A123" s="31"/>
      <c r="B123" s="31"/>
      <c r="C123" s="31"/>
      <c r="D123" s="31"/>
      <c r="E123" s="31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t="str">
        <f>IF(ISBLANK(F123),"",IF($B$1="Mit Hand",
    IF(E123="m", ROUNDDOWN(($F$2/(F123+0.24)-Tabelle3!$R$2)/Tabelle3!$S$2, 0),
    IF(E123="w", ROUNDDOWN(($F$2/(F123+0.24)- Tabelle3!$M$2)/Tabelle3!$N$2, 0), "")),
IF($B$1="Elektronisch",
    IF(E123="m", ROUNDDOWN((($F$2/F123)- Tabelle3!$R$2)/Tabelle3!$S$2, 0),
    IF(E123="w", ROUNDDOWN((($F$2/F123)- Tabelle3!$M$2)/Tabelle3!$N$2, 0), "")),
"")))</f>
        <v/>
      </c>
      <c r="T123" t="str">
        <f>IF(ISBLANK(G123), "",
IF($B$1="Mit Hand",
    IF(E123="m", ROUNDDOWN(($G$2/(G123+0.24)-Tabelle3!$R$3)/Tabelle3!$S$3, 0),
    IF(E123="w", ROUNDDOWN(($G$2/(G123+0.24)- Tabelle3!$M$3)/Tabelle3!$N$3, 0), "")),
IF($B$1="Elektronisch",
    IF(E123="m", ROUNDDOWN((($G$2/G123)- Tabelle3!$R$3)/Tabelle3!$S$3, 0),
    IF(E123="w", ROUNDDOWN((($G$2/G123)- Tabelle3!$M$3)/Tabelle3!$N$3, 0), "")),
"")))</f>
        <v/>
      </c>
      <c r="U123" t="str">
        <f>IF(ISBLANK(H123),"",
IF($B$1="Mit Hand",
    IF(E123="m", ROUNDDOWN(($H$2/(H123+0.24)-Tabelle3!$R$4)/Tabelle3!$S$4, 0),
    IF(E123="w", ROUNDDOWN(($H$2/(H123+0.24)- Tabelle3!$M$4)/Tabelle3!$N$4, 0), "")),
IF($B$1="Elektronisch",
    IF(E123="m", ROUNDDOWN((($H$2/H123)- Tabelle3!$R$4)/Tabelle3!$S$4, 0),
    IF(E123="w", ROUNDDOWN((($H$2/H123)- Tabelle3!$M$4)/Tabelle3!$N$4, 0), "")),
"")))</f>
        <v/>
      </c>
      <c r="V123" t="str">
        <f>IF(ISBLANK(I123), "",
IF(E123="m", ROUNDDOWN((($I$2/I123)- Tabelle3!$R$5)/Tabelle3!$S$5, 0),
    IF(E123="w", ROUNDDOWN((($I$2/I123)- Tabelle3!$M$5)/Tabelle3!$N$5, 0), "")))</f>
        <v/>
      </c>
      <c r="W123" t="str">
        <f>IF(ISBLANK(J123),"",
IF(E123="m", ROUNDDOWN((($J$2/J123)- Tabelle3!$R$6)/Tabelle3!$S$6, 0)))</f>
        <v/>
      </c>
      <c r="X123" t="str">
        <f>IF(ISBLANK(K123), "",
IF(E123="m", ROUNDDOWN((($K$2/K123)- Tabelle3!$R$7)/Tabelle3!$S$7, 0),
    IF(E123="w", ROUNDDOWN((($K$2/K123)- Tabelle3!$M$7)/Tabelle3!$N$7, 0), "")))</f>
        <v/>
      </c>
      <c r="Y123" t="str">
        <f>IF(ISBLANK(L123), "",
IF(E123="m", ROUNDDOWN((($L$2/L123)- Tabelle3!$R$8)/Tabelle3!$S$8, 0),
    IF(E123="w", ROUNDDOWN((($L$2/L123)- Tabelle3!$M$8)/Tabelle3!$N$8, 0), "")))</f>
        <v/>
      </c>
      <c r="Z123" t="str">
        <f>IF(ISBLANK(M123),
    "",
    IF(E123="m",
        ROUNDDOWN((SQRT(M123) - Tabelle3!$R$9) / Tabelle3!$S$9, 0),
        IF(E123="w",
            ROUNDDOWN((SQRT(M123) - Tabelle3!$M$9) / Tabelle3!$N$9, 0),
            ""
        )
    )
)</f>
        <v/>
      </c>
      <c r="AA123" t="str">
        <f>IF(ISBLANK(N123), "", IF(E123="m", ROUNDDOWN((SQRT(N123) - Tabelle3!$R$10) / Tabelle3!$S$10, 0), IF(E123="w", ROUNDDOWN((SQRT(N123) - Tabelle3!$M$10) / Tabelle3!$N$10, 0), "" ) ) )</f>
        <v/>
      </c>
      <c r="AB123" t="str">
        <f>IF(ISBLANK(O123),"", IF(E123="m", ROUNDDOWN((SQRT(O123) - Tabelle3!$R$11) / Tabelle3!$S$11, 0), IF(E123="w", ROUNDDOWN((SQRT(O123) - Tabelle3!$M$11) / Tabelle3!$N$11, 0), "" ) ) )</f>
        <v/>
      </c>
      <c r="AC123" t="str">
        <f>IF(ISBLANK(P123), "", IF(E123="m", ROUNDDOWN((SQRT(P123) - Tabelle3!$R$12) / Tabelle3!$S$12, 0), IF(E123="w", ROUNDDOWN((SQRT(P123) - Tabelle3!$M$12) / Tabelle3!$N$12, 0), "" ) ) )</f>
        <v/>
      </c>
      <c r="AD123" t="str">
        <f>IF(ISBLANK(Q123), "", IF(E123="m", ROUNDDOWN((SQRT(Q123) - Tabelle3!$R$13) / Tabelle3!$S$13, 0), IF(E123="w", ROUNDDOWN((SQRT(Q123) - Tabelle3!$M$13) / Tabelle3!$N$13, 0), "" ) ) )</f>
        <v/>
      </c>
      <c r="AE123" t="str">
        <f>IF(ISBLANK(R123), "", IF(E123="m", ROUNDDOWN((SQRT(R123) - Tabelle3!$R$14) / Tabelle3!$S$14, 0), IF(E123="w", ROUNDDOWN((SQRT(R123) - Tabelle3!$M$14) / Tabelle3!$N$14, 0), "" ) ) )</f>
        <v/>
      </c>
      <c r="AF12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23" s="30" t="str">
        <f>IF(D123 &lt;&gt; "",
    IF(E123 = "m",
        IF(AF123 &gt;= VLOOKUP(D123, Tabelle3!$A$26:$D$36, 4, TRUE), "Ehrenurkunde",
        IF(AF123 &gt;= VLOOKUP(D123, Tabelle3!$A$26:$D$36, 3, TRUE), "Siegerurkunde", "Teilnehmerurkunde")),
    IF(AF123 &gt;= VLOOKUP(D123, Tabelle3!$A$15:$D$24, 4, TRUE), "Ehrenurkunde",
        IF(AF123 &gt;= VLOOKUP(D123, Tabelle3!$A$15:$D$24, 3, TRUE), "Siegerurkunde", "Teilnehmerurkunde"))
    ),
"")</f>
        <v/>
      </c>
    </row>
    <row r="124" spans="1:33">
      <c r="A124" s="31"/>
      <c r="B124" s="31"/>
      <c r="C124" s="31"/>
      <c r="D124" s="31"/>
      <c r="E124" s="31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t="str">
        <f>IF(ISBLANK(F124),"",IF($B$1="Mit Hand",
    IF(E124="m", ROUNDDOWN(($F$2/(F124+0.24)-Tabelle3!$R$2)/Tabelle3!$S$2, 0),
    IF(E124="w", ROUNDDOWN(($F$2/(F124+0.24)- Tabelle3!$M$2)/Tabelle3!$N$2, 0), "")),
IF($B$1="Elektronisch",
    IF(E124="m", ROUNDDOWN((($F$2/F124)- Tabelle3!$R$2)/Tabelle3!$S$2, 0),
    IF(E124="w", ROUNDDOWN((($F$2/F124)- Tabelle3!$M$2)/Tabelle3!$N$2, 0), "")),
"")))</f>
        <v/>
      </c>
      <c r="T124" t="str">
        <f>IF(ISBLANK(G124), "",
IF($B$1="Mit Hand",
    IF(E124="m", ROUNDDOWN(($G$2/(G124+0.24)-Tabelle3!$R$3)/Tabelle3!$S$3, 0),
    IF(E124="w", ROUNDDOWN(($G$2/(G124+0.24)- Tabelle3!$M$3)/Tabelle3!$N$3, 0), "")),
IF($B$1="Elektronisch",
    IF(E124="m", ROUNDDOWN((($G$2/G124)- Tabelle3!$R$3)/Tabelle3!$S$3, 0),
    IF(E124="w", ROUNDDOWN((($G$2/G124)- Tabelle3!$M$3)/Tabelle3!$N$3, 0), "")),
"")))</f>
        <v/>
      </c>
      <c r="U124" t="str">
        <f>IF(ISBLANK(H124),"",
IF($B$1="Mit Hand",
    IF(E124="m", ROUNDDOWN(($H$2/(H124+0.24)-Tabelle3!$R$4)/Tabelle3!$S$4, 0),
    IF(E124="w", ROUNDDOWN(($H$2/(H124+0.24)- Tabelle3!$M$4)/Tabelle3!$N$4, 0), "")),
IF($B$1="Elektronisch",
    IF(E124="m", ROUNDDOWN((($H$2/H124)- Tabelle3!$R$4)/Tabelle3!$S$4, 0),
    IF(E124="w", ROUNDDOWN((($H$2/H124)- Tabelle3!$M$4)/Tabelle3!$N$4, 0), "")),
"")))</f>
        <v/>
      </c>
      <c r="V124" t="str">
        <f>IF(ISBLANK(I124), "",
IF(E124="m", ROUNDDOWN((($I$2/I124)- Tabelle3!$R$5)/Tabelle3!$S$5, 0),
    IF(E124="w", ROUNDDOWN((($I$2/I124)- Tabelle3!$M$5)/Tabelle3!$N$5, 0), "")))</f>
        <v/>
      </c>
      <c r="W124" t="str">
        <f>IF(ISBLANK(J124),"",
IF(E124="m", ROUNDDOWN((($J$2/J124)- Tabelle3!$R$6)/Tabelle3!$S$6, 0)))</f>
        <v/>
      </c>
      <c r="X124" t="str">
        <f>IF(ISBLANK(K124), "",
IF(E124="m", ROUNDDOWN((($K$2/K124)- Tabelle3!$R$7)/Tabelle3!$S$7, 0),
    IF(E124="w", ROUNDDOWN((($K$2/K124)- Tabelle3!$M$7)/Tabelle3!$N$7, 0), "")))</f>
        <v/>
      </c>
      <c r="Y124" t="str">
        <f>IF(ISBLANK(L124), "",
IF(E124="m", ROUNDDOWN((($L$2/L124)- Tabelle3!$R$8)/Tabelle3!$S$8, 0),
    IF(E124="w", ROUNDDOWN((($L$2/L124)- Tabelle3!$M$8)/Tabelle3!$N$8, 0), "")))</f>
        <v/>
      </c>
      <c r="Z124" t="str">
        <f>IF(ISBLANK(M124),
    "",
    IF(E124="m",
        ROUNDDOWN((SQRT(M124) - Tabelle3!$R$9) / Tabelle3!$S$9, 0),
        IF(E124="w",
            ROUNDDOWN((SQRT(M124) - Tabelle3!$M$9) / Tabelle3!$N$9, 0),
            ""
        )
    )
)</f>
        <v/>
      </c>
      <c r="AA124" t="str">
        <f>IF(ISBLANK(N124), "", IF(E124="m", ROUNDDOWN((SQRT(N124) - Tabelle3!$R$10) / Tabelle3!$S$10, 0), IF(E124="w", ROUNDDOWN((SQRT(N124) - Tabelle3!$M$10) / Tabelle3!$N$10, 0), "" ) ) )</f>
        <v/>
      </c>
      <c r="AB124" t="str">
        <f>IF(ISBLANK(O124),"", IF(E124="m", ROUNDDOWN((SQRT(O124) - Tabelle3!$R$11) / Tabelle3!$S$11, 0), IF(E124="w", ROUNDDOWN((SQRT(O124) - Tabelle3!$M$11) / Tabelle3!$N$11, 0), "" ) ) )</f>
        <v/>
      </c>
      <c r="AC124" t="str">
        <f>IF(ISBLANK(P124), "", IF(E124="m", ROUNDDOWN((SQRT(P124) - Tabelle3!$R$12) / Tabelle3!$S$12, 0), IF(E124="w", ROUNDDOWN((SQRT(P124) - Tabelle3!$M$12) / Tabelle3!$N$12, 0), "" ) ) )</f>
        <v/>
      </c>
      <c r="AD124" t="str">
        <f>IF(ISBLANK(Q124), "", IF(E124="m", ROUNDDOWN((SQRT(Q124) - Tabelle3!$R$13) / Tabelle3!$S$13, 0), IF(E124="w", ROUNDDOWN((SQRT(Q124) - Tabelle3!$M$13) / Tabelle3!$N$13, 0), "" ) ) )</f>
        <v/>
      </c>
      <c r="AE124" t="str">
        <f>IF(ISBLANK(R124), "", IF(E124="m", ROUNDDOWN((SQRT(R124) - Tabelle3!$R$14) / Tabelle3!$S$14, 0), IF(E124="w", ROUNDDOWN((SQRT(R124) - Tabelle3!$M$14) / Tabelle3!$N$14, 0), "" ) ) )</f>
        <v/>
      </c>
      <c r="AF12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24" s="30" t="str">
        <f>IF(D124 &lt;&gt; "",
    IF(E124 = "m",
        IF(AF124 &gt;= VLOOKUP(D124, Tabelle3!$A$26:$D$36, 4, TRUE), "Ehrenurkunde",
        IF(AF124 &gt;= VLOOKUP(D124, Tabelle3!$A$26:$D$36, 3, TRUE), "Siegerurkunde", "Teilnehmerurkunde")),
    IF(AF124 &gt;= VLOOKUP(D124, Tabelle3!$A$15:$D$24, 4, TRUE), "Ehrenurkunde",
        IF(AF124 &gt;= VLOOKUP(D124, Tabelle3!$A$15:$D$24, 3, TRUE), "Siegerurkunde", "Teilnehmerurkunde"))
    ),
"")</f>
        <v/>
      </c>
    </row>
    <row r="125" spans="1:33">
      <c r="A125" s="31"/>
      <c r="B125" s="31"/>
      <c r="C125" s="31"/>
      <c r="D125" s="31"/>
      <c r="E125" s="31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t="str">
        <f>IF(ISBLANK(F125),"",IF($B$1="Mit Hand",
    IF(E125="m", ROUNDDOWN(($F$2/(F125+0.24)-Tabelle3!$R$2)/Tabelle3!$S$2, 0),
    IF(E125="w", ROUNDDOWN(($F$2/(F125+0.24)- Tabelle3!$M$2)/Tabelle3!$N$2, 0), "")),
IF($B$1="Elektronisch",
    IF(E125="m", ROUNDDOWN((($F$2/F125)- Tabelle3!$R$2)/Tabelle3!$S$2, 0),
    IF(E125="w", ROUNDDOWN((($F$2/F125)- Tabelle3!$M$2)/Tabelle3!$N$2, 0), "")),
"")))</f>
        <v/>
      </c>
      <c r="T125" t="str">
        <f>IF(ISBLANK(G125), "",
IF($B$1="Mit Hand",
    IF(E125="m", ROUNDDOWN(($G$2/(G125+0.24)-Tabelle3!$R$3)/Tabelle3!$S$3, 0),
    IF(E125="w", ROUNDDOWN(($G$2/(G125+0.24)- Tabelle3!$M$3)/Tabelle3!$N$3, 0), "")),
IF($B$1="Elektronisch",
    IF(E125="m", ROUNDDOWN((($G$2/G125)- Tabelle3!$R$3)/Tabelle3!$S$3, 0),
    IF(E125="w", ROUNDDOWN((($G$2/G125)- Tabelle3!$M$3)/Tabelle3!$N$3, 0), "")),
"")))</f>
        <v/>
      </c>
      <c r="U125" t="str">
        <f>IF(ISBLANK(H125),"",
IF($B$1="Mit Hand",
    IF(E125="m", ROUNDDOWN(($H$2/(H125+0.24)-Tabelle3!$R$4)/Tabelle3!$S$4, 0),
    IF(E125="w", ROUNDDOWN(($H$2/(H125+0.24)- Tabelle3!$M$4)/Tabelle3!$N$4, 0), "")),
IF($B$1="Elektronisch",
    IF(E125="m", ROUNDDOWN((($H$2/H125)- Tabelle3!$R$4)/Tabelle3!$S$4, 0),
    IF(E125="w", ROUNDDOWN((($H$2/H125)- Tabelle3!$M$4)/Tabelle3!$N$4, 0), "")),
"")))</f>
        <v/>
      </c>
      <c r="V125" t="str">
        <f>IF(ISBLANK(I125), "",
IF(E125="m", ROUNDDOWN((($I$2/I125)- Tabelle3!$R$5)/Tabelle3!$S$5, 0),
    IF(E125="w", ROUNDDOWN((($I$2/I125)- Tabelle3!$M$5)/Tabelle3!$N$5, 0), "")))</f>
        <v/>
      </c>
      <c r="W125" t="str">
        <f>IF(ISBLANK(J125),"",
IF(E125="m", ROUNDDOWN((($J$2/J125)- Tabelle3!$R$6)/Tabelle3!$S$6, 0)))</f>
        <v/>
      </c>
      <c r="X125" t="str">
        <f>IF(ISBLANK(K125), "",
IF(E125="m", ROUNDDOWN((($K$2/K125)- Tabelle3!$R$7)/Tabelle3!$S$7, 0),
    IF(E125="w", ROUNDDOWN((($K$2/K125)- Tabelle3!$M$7)/Tabelle3!$N$7, 0), "")))</f>
        <v/>
      </c>
      <c r="Y125" t="str">
        <f>IF(ISBLANK(L125), "",
IF(E125="m", ROUNDDOWN((($L$2/L125)- Tabelle3!$R$8)/Tabelle3!$S$8, 0),
    IF(E125="w", ROUNDDOWN((($L$2/L125)- Tabelle3!$M$8)/Tabelle3!$N$8, 0), "")))</f>
        <v/>
      </c>
      <c r="Z125" t="str">
        <f>IF(ISBLANK(M125),
    "",
    IF(E125="m",
        ROUNDDOWN((SQRT(M125) - Tabelle3!$R$9) / Tabelle3!$S$9, 0),
        IF(E125="w",
            ROUNDDOWN((SQRT(M125) - Tabelle3!$M$9) / Tabelle3!$N$9, 0),
            ""
        )
    )
)</f>
        <v/>
      </c>
      <c r="AA125" t="str">
        <f>IF(ISBLANK(N125), "", IF(E125="m", ROUNDDOWN((SQRT(N125) - Tabelle3!$R$10) / Tabelle3!$S$10, 0), IF(E125="w", ROUNDDOWN((SQRT(N125) - Tabelle3!$M$10) / Tabelle3!$N$10, 0), "" ) ) )</f>
        <v/>
      </c>
      <c r="AB125" t="str">
        <f>IF(ISBLANK(O125),"", IF(E125="m", ROUNDDOWN((SQRT(O125) - Tabelle3!$R$11) / Tabelle3!$S$11, 0), IF(E125="w", ROUNDDOWN((SQRT(O125) - Tabelle3!$M$11) / Tabelle3!$N$11, 0), "" ) ) )</f>
        <v/>
      </c>
      <c r="AC125" t="str">
        <f>IF(ISBLANK(P125), "", IF(E125="m", ROUNDDOWN((SQRT(P125) - Tabelle3!$R$12) / Tabelle3!$S$12, 0), IF(E125="w", ROUNDDOWN((SQRT(P125) - Tabelle3!$M$12) / Tabelle3!$N$12, 0), "" ) ) )</f>
        <v/>
      </c>
      <c r="AD125" t="str">
        <f>IF(ISBLANK(Q125), "", IF(E125="m", ROUNDDOWN((SQRT(Q125) - Tabelle3!$R$13) / Tabelle3!$S$13, 0), IF(E125="w", ROUNDDOWN((SQRT(Q125) - Tabelle3!$M$13) / Tabelle3!$N$13, 0), "" ) ) )</f>
        <v/>
      </c>
      <c r="AE125" t="str">
        <f>IF(ISBLANK(R125), "", IF(E125="m", ROUNDDOWN((SQRT(R125) - Tabelle3!$R$14) / Tabelle3!$S$14, 0), IF(E125="w", ROUNDDOWN((SQRT(R125) - Tabelle3!$M$14) / Tabelle3!$N$14, 0), "" ) ) )</f>
        <v/>
      </c>
      <c r="AF12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25" s="30" t="str">
        <f>IF(D125 &lt;&gt; "",
    IF(E125 = "m",
        IF(AF125 &gt;= VLOOKUP(D125, Tabelle3!$A$26:$D$36, 4, TRUE), "Ehrenurkunde",
        IF(AF125 &gt;= VLOOKUP(D125, Tabelle3!$A$26:$D$36, 3, TRUE), "Siegerurkunde", "Teilnehmerurkunde")),
    IF(AF125 &gt;= VLOOKUP(D125, Tabelle3!$A$15:$D$24, 4, TRUE), "Ehrenurkunde",
        IF(AF125 &gt;= VLOOKUP(D125, Tabelle3!$A$15:$D$24, 3, TRUE), "Siegerurkunde", "Teilnehmerurkunde"))
    ),
"")</f>
        <v/>
      </c>
    </row>
    <row r="126" spans="1:33">
      <c r="A126" s="31"/>
      <c r="B126" s="31"/>
      <c r="C126" s="31"/>
      <c r="D126" s="31"/>
      <c r="E126" s="31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t="str">
        <f>IF(ISBLANK(F126),"",IF($B$1="Mit Hand",
    IF(E126="m", ROUNDDOWN(($F$2/(F126+0.24)-Tabelle3!$R$2)/Tabelle3!$S$2, 0),
    IF(E126="w", ROUNDDOWN(($F$2/(F126+0.24)- Tabelle3!$M$2)/Tabelle3!$N$2, 0), "")),
IF($B$1="Elektronisch",
    IF(E126="m", ROUNDDOWN((($F$2/F126)- Tabelle3!$R$2)/Tabelle3!$S$2, 0),
    IF(E126="w", ROUNDDOWN((($F$2/F126)- Tabelle3!$M$2)/Tabelle3!$N$2, 0), "")),
"")))</f>
        <v/>
      </c>
      <c r="T126" t="str">
        <f>IF(ISBLANK(G126), "",
IF($B$1="Mit Hand",
    IF(E126="m", ROUNDDOWN(($G$2/(G126+0.24)-Tabelle3!$R$3)/Tabelle3!$S$3, 0),
    IF(E126="w", ROUNDDOWN(($G$2/(G126+0.24)- Tabelle3!$M$3)/Tabelle3!$N$3, 0), "")),
IF($B$1="Elektronisch",
    IF(E126="m", ROUNDDOWN((($G$2/G126)- Tabelle3!$R$3)/Tabelle3!$S$3, 0),
    IF(E126="w", ROUNDDOWN((($G$2/G126)- Tabelle3!$M$3)/Tabelle3!$N$3, 0), "")),
"")))</f>
        <v/>
      </c>
      <c r="U126" t="str">
        <f>IF(ISBLANK(H126),"",
IF($B$1="Mit Hand",
    IF(E126="m", ROUNDDOWN(($H$2/(H126+0.24)-Tabelle3!$R$4)/Tabelle3!$S$4, 0),
    IF(E126="w", ROUNDDOWN(($H$2/(H126+0.24)- Tabelle3!$M$4)/Tabelle3!$N$4, 0), "")),
IF($B$1="Elektronisch",
    IF(E126="m", ROUNDDOWN((($H$2/H126)- Tabelle3!$R$4)/Tabelle3!$S$4, 0),
    IF(E126="w", ROUNDDOWN((($H$2/H126)- Tabelle3!$M$4)/Tabelle3!$N$4, 0), "")),
"")))</f>
        <v/>
      </c>
      <c r="V126" t="str">
        <f>IF(ISBLANK(I126), "",
IF(E126="m", ROUNDDOWN((($I$2/I126)- Tabelle3!$R$5)/Tabelle3!$S$5, 0),
    IF(E126="w", ROUNDDOWN((($I$2/I126)- Tabelle3!$M$5)/Tabelle3!$N$5, 0), "")))</f>
        <v/>
      </c>
      <c r="W126" t="str">
        <f>IF(ISBLANK(J126),"",
IF(E126="m", ROUNDDOWN((($J$2/J126)- Tabelle3!$R$6)/Tabelle3!$S$6, 0)))</f>
        <v/>
      </c>
      <c r="X126" t="str">
        <f>IF(ISBLANK(K126), "",
IF(E126="m", ROUNDDOWN((($K$2/K126)- Tabelle3!$R$7)/Tabelle3!$S$7, 0),
    IF(E126="w", ROUNDDOWN((($K$2/K126)- Tabelle3!$M$7)/Tabelle3!$N$7, 0), "")))</f>
        <v/>
      </c>
      <c r="Y126" t="str">
        <f>IF(ISBLANK(L126), "",
IF(E126="m", ROUNDDOWN((($L$2/L126)- Tabelle3!$R$8)/Tabelle3!$S$8, 0),
    IF(E126="w", ROUNDDOWN((($L$2/L126)- Tabelle3!$M$8)/Tabelle3!$N$8, 0), "")))</f>
        <v/>
      </c>
      <c r="Z126" t="str">
        <f>IF(ISBLANK(M126),
    "",
    IF(E126="m",
        ROUNDDOWN((SQRT(M126) - Tabelle3!$R$9) / Tabelle3!$S$9, 0),
        IF(E126="w",
            ROUNDDOWN((SQRT(M126) - Tabelle3!$M$9) / Tabelle3!$N$9, 0),
            ""
        )
    )
)</f>
        <v/>
      </c>
      <c r="AA126" t="str">
        <f>IF(ISBLANK(N126), "", IF(E126="m", ROUNDDOWN((SQRT(N126) - Tabelle3!$R$10) / Tabelle3!$S$10, 0), IF(E126="w", ROUNDDOWN((SQRT(N126) - Tabelle3!$M$10) / Tabelle3!$N$10, 0), "" ) ) )</f>
        <v/>
      </c>
      <c r="AB126" t="str">
        <f>IF(ISBLANK(O126),"", IF(E126="m", ROUNDDOWN((SQRT(O126) - Tabelle3!$R$11) / Tabelle3!$S$11, 0), IF(E126="w", ROUNDDOWN((SQRT(O126) - Tabelle3!$M$11) / Tabelle3!$N$11, 0), "" ) ) )</f>
        <v/>
      </c>
      <c r="AC126" t="str">
        <f>IF(ISBLANK(P126), "", IF(E126="m", ROUNDDOWN((SQRT(P126) - Tabelle3!$R$12) / Tabelle3!$S$12, 0), IF(E126="w", ROUNDDOWN((SQRT(P126) - Tabelle3!$M$12) / Tabelle3!$N$12, 0), "" ) ) )</f>
        <v/>
      </c>
      <c r="AD126" t="str">
        <f>IF(ISBLANK(Q126), "", IF(E126="m", ROUNDDOWN((SQRT(Q126) - Tabelle3!$R$13) / Tabelle3!$S$13, 0), IF(E126="w", ROUNDDOWN((SQRT(Q126) - Tabelle3!$M$13) / Tabelle3!$N$13, 0), "" ) ) )</f>
        <v/>
      </c>
      <c r="AE126" t="str">
        <f>IF(ISBLANK(R126), "", IF(E126="m", ROUNDDOWN((SQRT(R126) - Tabelle3!$R$14) / Tabelle3!$S$14, 0), IF(E126="w", ROUNDDOWN((SQRT(R126) - Tabelle3!$M$14) / Tabelle3!$N$14, 0), "" ) ) )</f>
        <v/>
      </c>
      <c r="AF12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26" s="30" t="str">
        <f>IF(D126 &lt;&gt; "",
    IF(E126 = "m",
        IF(AF126 &gt;= VLOOKUP(D126, Tabelle3!$A$26:$D$36, 4, TRUE), "Ehrenurkunde",
        IF(AF126 &gt;= VLOOKUP(D126, Tabelle3!$A$26:$D$36, 3, TRUE), "Siegerurkunde", "Teilnehmerurkunde")),
    IF(AF126 &gt;= VLOOKUP(D126, Tabelle3!$A$15:$D$24, 4, TRUE), "Ehrenurkunde",
        IF(AF126 &gt;= VLOOKUP(D126, Tabelle3!$A$15:$D$24, 3, TRUE), "Siegerurkunde", "Teilnehmerurkunde"))
    ),
"")</f>
        <v/>
      </c>
    </row>
    <row r="127" spans="1:33">
      <c r="A127" s="31"/>
      <c r="B127" s="31"/>
      <c r="C127" s="31"/>
      <c r="D127" s="31"/>
      <c r="E127" s="31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t="str">
        <f>IF(ISBLANK(F127),"",IF($B$1="Mit Hand",
    IF(E127="m", ROUNDDOWN(($F$2/(F127+0.24)-Tabelle3!$R$2)/Tabelle3!$S$2, 0),
    IF(E127="w", ROUNDDOWN(($F$2/(F127+0.24)- Tabelle3!$M$2)/Tabelle3!$N$2, 0), "")),
IF($B$1="Elektronisch",
    IF(E127="m", ROUNDDOWN((($F$2/F127)- Tabelle3!$R$2)/Tabelle3!$S$2, 0),
    IF(E127="w", ROUNDDOWN((($F$2/F127)- Tabelle3!$M$2)/Tabelle3!$N$2, 0), "")),
"")))</f>
        <v/>
      </c>
      <c r="T127" t="str">
        <f>IF(ISBLANK(G127), "",
IF($B$1="Mit Hand",
    IF(E127="m", ROUNDDOWN(($G$2/(G127+0.24)-Tabelle3!$R$3)/Tabelle3!$S$3, 0),
    IF(E127="w", ROUNDDOWN(($G$2/(G127+0.24)- Tabelle3!$M$3)/Tabelle3!$N$3, 0), "")),
IF($B$1="Elektronisch",
    IF(E127="m", ROUNDDOWN((($G$2/G127)- Tabelle3!$R$3)/Tabelle3!$S$3, 0),
    IF(E127="w", ROUNDDOWN((($G$2/G127)- Tabelle3!$M$3)/Tabelle3!$N$3, 0), "")),
"")))</f>
        <v/>
      </c>
      <c r="U127" t="str">
        <f>IF(ISBLANK(H127),"",
IF($B$1="Mit Hand",
    IF(E127="m", ROUNDDOWN(($H$2/(H127+0.24)-Tabelle3!$R$4)/Tabelle3!$S$4, 0),
    IF(E127="w", ROUNDDOWN(($H$2/(H127+0.24)- Tabelle3!$M$4)/Tabelle3!$N$4, 0), "")),
IF($B$1="Elektronisch",
    IF(E127="m", ROUNDDOWN((($H$2/H127)- Tabelle3!$R$4)/Tabelle3!$S$4, 0),
    IF(E127="w", ROUNDDOWN((($H$2/H127)- Tabelle3!$M$4)/Tabelle3!$N$4, 0), "")),
"")))</f>
        <v/>
      </c>
      <c r="V127" t="str">
        <f>IF(ISBLANK(I127), "",
IF(E127="m", ROUNDDOWN((($I$2/I127)- Tabelle3!$R$5)/Tabelle3!$S$5, 0),
    IF(E127="w", ROUNDDOWN((($I$2/I127)- Tabelle3!$M$5)/Tabelle3!$N$5, 0), "")))</f>
        <v/>
      </c>
      <c r="W127" t="str">
        <f>IF(ISBLANK(J127),"",
IF(E127="m", ROUNDDOWN((($J$2/J127)- Tabelle3!$R$6)/Tabelle3!$S$6, 0)))</f>
        <v/>
      </c>
      <c r="X127" t="str">
        <f>IF(ISBLANK(K127), "",
IF(E127="m", ROUNDDOWN((($K$2/K127)- Tabelle3!$R$7)/Tabelle3!$S$7, 0),
    IF(E127="w", ROUNDDOWN((($K$2/K127)- Tabelle3!$M$7)/Tabelle3!$N$7, 0), "")))</f>
        <v/>
      </c>
      <c r="Y127" t="str">
        <f>IF(ISBLANK(L127), "",
IF(E127="m", ROUNDDOWN((($L$2/L127)- Tabelle3!$R$8)/Tabelle3!$S$8, 0),
    IF(E127="w", ROUNDDOWN((($L$2/L127)- Tabelle3!$M$8)/Tabelle3!$N$8, 0), "")))</f>
        <v/>
      </c>
      <c r="Z127" t="str">
        <f>IF(ISBLANK(M127),
    "",
    IF(E127="m",
        ROUNDDOWN((SQRT(M127) - Tabelle3!$R$9) / Tabelle3!$S$9, 0),
        IF(E127="w",
            ROUNDDOWN((SQRT(M127) - Tabelle3!$M$9) / Tabelle3!$N$9, 0),
            ""
        )
    )
)</f>
        <v/>
      </c>
      <c r="AA127" t="str">
        <f>IF(ISBLANK(N127), "", IF(E127="m", ROUNDDOWN((SQRT(N127) - Tabelle3!$R$10) / Tabelle3!$S$10, 0), IF(E127="w", ROUNDDOWN((SQRT(N127) - Tabelle3!$M$10) / Tabelle3!$N$10, 0), "" ) ) )</f>
        <v/>
      </c>
      <c r="AB127" t="str">
        <f>IF(ISBLANK(O127),"", IF(E127="m", ROUNDDOWN((SQRT(O127) - Tabelle3!$R$11) / Tabelle3!$S$11, 0), IF(E127="w", ROUNDDOWN((SQRT(O127) - Tabelle3!$M$11) / Tabelle3!$N$11, 0), "" ) ) )</f>
        <v/>
      </c>
      <c r="AC127" t="str">
        <f>IF(ISBLANK(P127), "", IF(E127="m", ROUNDDOWN((SQRT(P127) - Tabelle3!$R$12) / Tabelle3!$S$12, 0), IF(E127="w", ROUNDDOWN((SQRT(P127) - Tabelle3!$M$12) / Tabelle3!$N$12, 0), "" ) ) )</f>
        <v/>
      </c>
      <c r="AD127" t="str">
        <f>IF(ISBLANK(Q127), "", IF(E127="m", ROUNDDOWN((SQRT(Q127) - Tabelle3!$R$13) / Tabelle3!$S$13, 0), IF(E127="w", ROUNDDOWN((SQRT(Q127) - Tabelle3!$M$13) / Tabelle3!$N$13, 0), "" ) ) )</f>
        <v/>
      </c>
      <c r="AE127" t="str">
        <f>IF(ISBLANK(R127), "", IF(E127="m", ROUNDDOWN((SQRT(R127) - Tabelle3!$R$14) / Tabelle3!$S$14, 0), IF(E127="w", ROUNDDOWN((SQRT(R127) - Tabelle3!$M$14) / Tabelle3!$N$14, 0), "" ) ) )</f>
        <v/>
      </c>
      <c r="AF12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27" s="30" t="str">
        <f>IF(D127 &lt;&gt; "",
    IF(E127 = "m",
        IF(AF127 &gt;= VLOOKUP(D127, Tabelle3!$A$26:$D$36, 4, TRUE), "Ehrenurkunde",
        IF(AF127 &gt;= VLOOKUP(D127, Tabelle3!$A$26:$D$36, 3, TRUE), "Siegerurkunde", "Teilnehmerurkunde")),
    IF(AF127 &gt;= VLOOKUP(D127, Tabelle3!$A$15:$D$24, 4, TRUE), "Ehrenurkunde",
        IF(AF127 &gt;= VLOOKUP(D127, Tabelle3!$A$15:$D$24, 3, TRUE), "Siegerurkunde", "Teilnehmerurkunde"))
    ),
"")</f>
        <v/>
      </c>
    </row>
    <row r="128" spans="1:33">
      <c r="A128" s="31"/>
      <c r="B128" s="31"/>
      <c r="C128" s="31"/>
      <c r="D128" s="31"/>
      <c r="E128" s="31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t="str">
        <f>IF(ISBLANK(F128),"",IF($B$1="Mit Hand",
    IF(E128="m", ROUNDDOWN(($F$2/(F128+0.24)-Tabelle3!$R$2)/Tabelle3!$S$2, 0),
    IF(E128="w", ROUNDDOWN(($F$2/(F128+0.24)- Tabelle3!$M$2)/Tabelle3!$N$2, 0), "")),
IF($B$1="Elektronisch",
    IF(E128="m", ROUNDDOWN((($F$2/F128)- Tabelle3!$R$2)/Tabelle3!$S$2, 0),
    IF(E128="w", ROUNDDOWN((($F$2/F128)- Tabelle3!$M$2)/Tabelle3!$N$2, 0), "")),
"")))</f>
        <v/>
      </c>
      <c r="T128" t="str">
        <f>IF(ISBLANK(G128), "",
IF($B$1="Mit Hand",
    IF(E128="m", ROUNDDOWN(($G$2/(G128+0.24)-Tabelle3!$R$3)/Tabelle3!$S$3, 0),
    IF(E128="w", ROUNDDOWN(($G$2/(G128+0.24)- Tabelle3!$M$3)/Tabelle3!$N$3, 0), "")),
IF($B$1="Elektronisch",
    IF(E128="m", ROUNDDOWN((($G$2/G128)- Tabelle3!$R$3)/Tabelle3!$S$3, 0),
    IF(E128="w", ROUNDDOWN((($G$2/G128)- Tabelle3!$M$3)/Tabelle3!$N$3, 0), "")),
"")))</f>
        <v/>
      </c>
      <c r="U128" t="str">
        <f>IF(ISBLANK(H128),"",
IF($B$1="Mit Hand",
    IF(E128="m", ROUNDDOWN(($H$2/(H128+0.24)-Tabelle3!$R$4)/Tabelle3!$S$4, 0),
    IF(E128="w", ROUNDDOWN(($H$2/(H128+0.24)- Tabelle3!$M$4)/Tabelle3!$N$4, 0), "")),
IF($B$1="Elektronisch",
    IF(E128="m", ROUNDDOWN((($H$2/H128)- Tabelle3!$R$4)/Tabelle3!$S$4, 0),
    IF(E128="w", ROUNDDOWN((($H$2/H128)- Tabelle3!$M$4)/Tabelle3!$N$4, 0), "")),
"")))</f>
        <v/>
      </c>
      <c r="V128" t="str">
        <f>IF(ISBLANK(I128), "",
IF(E128="m", ROUNDDOWN((($I$2/I128)- Tabelle3!$R$5)/Tabelle3!$S$5, 0),
    IF(E128="w", ROUNDDOWN((($I$2/I128)- Tabelle3!$M$5)/Tabelle3!$N$5, 0), "")))</f>
        <v/>
      </c>
      <c r="W128" t="str">
        <f>IF(ISBLANK(J128),"",
IF(E128="m", ROUNDDOWN((($J$2/J128)- Tabelle3!$R$6)/Tabelle3!$S$6, 0)))</f>
        <v/>
      </c>
      <c r="X128" t="str">
        <f>IF(ISBLANK(K128), "",
IF(E128="m", ROUNDDOWN((($K$2/K128)- Tabelle3!$R$7)/Tabelle3!$S$7, 0),
    IF(E128="w", ROUNDDOWN((($K$2/K128)- Tabelle3!$M$7)/Tabelle3!$N$7, 0), "")))</f>
        <v/>
      </c>
      <c r="Y128" t="str">
        <f>IF(ISBLANK(L128), "",
IF(E128="m", ROUNDDOWN((($L$2/L128)- Tabelle3!$R$8)/Tabelle3!$S$8, 0),
    IF(E128="w", ROUNDDOWN((($L$2/L128)- Tabelle3!$M$8)/Tabelle3!$N$8, 0), "")))</f>
        <v/>
      </c>
      <c r="Z128" t="str">
        <f>IF(ISBLANK(M128),
    "",
    IF(E128="m",
        ROUNDDOWN((SQRT(M128) - Tabelle3!$R$9) / Tabelle3!$S$9, 0),
        IF(E128="w",
            ROUNDDOWN((SQRT(M128) - Tabelle3!$M$9) / Tabelle3!$N$9, 0),
            ""
        )
    )
)</f>
        <v/>
      </c>
      <c r="AA128" t="str">
        <f>IF(ISBLANK(N128), "", IF(E128="m", ROUNDDOWN((SQRT(N128) - Tabelle3!$R$10) / Tabelle3!$S$10, 0), IF(E128="w", ROUNDDOWN((SQRT(N128) - Tabelle3!$M$10) / Tabelle3!$N$10, 0), "" ) ) )</f>
        <v/>
      </c>
      <c r="AB128" t="str">
        <f>IF(ISBLANK(O128),"", IF(E128="m", ROUNDDOWN((SQRT(O128) - Tabelle3!$R$11) / Tabelle3!$S$11, 0), IF(E128="w", ROUNDDOWN((SQRT(O128) - Tabelle3!$M$11) / Tabelle3!$N$11, 0), "" ) ) )</f>
        <v/>
      </c>
      <c r="AC128" t="str">
        <f>IF(ISBLANK(P128), "", IF(E128="m", ROUNDDOWN((SQRT(P128) - Tabelle3!$R$12) / Tabelle3!$S$12, 0), IF(E128="w", ROUNDDOWN((SQRT(P128) - Tabelle3!$M$12) / Tabelle3!$N$12, 0), "" ) ) )</f>
        <v/>
      </c>
      <c r="AD128" t="str">
        <f>IF(ISBLANK(Q128), "", IF(E128="m", ROUNDDOWN((SQRT(Q128) - Tabelle3!$R$13) / Tabelle3!$S$13, 0), IF(E128="w", ROUNDDOWN((SQRT(Q128) - Tabelle3!$M$13) / Tabelle3!$N$13, 0), "" ) ) )</f>
        <v/>
      </c>
      <c r="AE128" t="str">
        <f>IF(ISBLANK(R128), "", IF(E128="m", ROUNDDOWN((SQRT(R128) - Tabelle3!$R$14) / Tabelle3!$S$14, 0), IF(E128="w", ROUNDDOWN((SQRT(R128) - Tabelle3!$M$14) / Tabelle3!$N$14, 0), "" ) ) )</f>
        <v/>
      </c>
      <c r="AF12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28" s="30" t="str">
        <f>IF(D128 &lt;&gt; "",
    IF(E128 = "m",
        IF(AF128 &gt;= VLOOKUP(D128, Tabelle3!$A$26:$D$36, 4, TRUE), "Ehrenurkunde",
        IF(AF128 &gt;= VLOOKUP(D128, Tabelle3!$A$26:$D$36, 3, TRUE), "Siegerurkunde", "Teilnehmerurkunde")),
    IF(AF128 &gt;= VLOOKUP(D128, Tabelle3!$A$15:$D$24, 4, TRUE), "Ehrenurkunde",
        IF(AF128 &gt;= VLOOKUP(D128, Tabelle3!$A$15:$D$24, 3, TRUE), "Siegerurkunde", "Teilnehmerurkunde"))
    ),
"")</f>
        <v/>
      </c>
    </row>
    <row r="129" spans="1:33">
      <c r="A129" s="31"/>
      <c r="B129" s="31"/>
      <c r="C129" s="31"/>
      <c r="D129" s="31"/>
      <c r="E129" s="31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t="str">
        <f>IF(ISBLANK(F129),"",IF($B$1="Mit Hand",
    IF(E129="m", ROUNDDOWN(($F$2/(F129+0.24)-Tabelle3!$R$2)/Tabelle3!$S$2, 0),
    IF(E129="w", ROUNDDOWN(($F$2/(F129+0.24)- Tabelle3!$M$2)/Tabelle3!$N$2, 0), "")),
IF($B$1="Elektronisch",
    IF(E129="m", ROUNDDOWN((($F$2/F129)- Tabelle3!$R$2)/Tabelle3!$S$2, 0),
    IF(E129="w", ROUNDDOWN((($F$2/F129)- Tabelle3!$M$2)/Tabelle3!$N$2, 0), "")),
"")))</f>
        <v/>
      </c>
      <c r="T129" t="str">
        <f>IF(ISBLANK(G129), "",
IF($B$1="Mit Hand",
    IF(E129="m", ROUNDDOWN(($G$2/(G129+0.24)-Tabelle3!$R$3)/Tabelle3!$S$3, 0),
    IF(E129="w", ROUNDDOWN(($G$2/(G129+0.24)- Tabelle3!$M$3)/Tabelle3!$N$3, 0), "")),
IF($B$1="Elektronisch",
    IF(E129="m", ROUNDDOWN((($G$2/G129)- Tabelle3!$R$3)/Tabelle3!$S$3, 0),
    IF(E129="w", ROUNDDOWN((($G$2/G129)- Tabelle3!$M$3)/Tabelle3!$N$3, 0), "")),
"")))</f>
        <v/>
      </c>
      <c r="U129" t="str">
        <f>IF(ISBLANK(H129),"",
IF($B$1="Mit Hand",
    IF(E129="m", ROUNDDOWN(($H$2/(H129+0.24)-Tabelle3!$R$4)/Tabelle3!$S$4, 0),
    IF(E129="w", ROUNDDOWN(($H$2/(H129+0.24)- Tabelle3!$M$4)/Tabelle3!$N$4, 0), "")),
IF($B$1="Elektronisch",
    IF(E129="m", ROUNDDOWN((($H$2/H129)- Tabelle3!$R$4)/Tabelle3!$S$4, 0),
    IF(E129="w", ROUNDDOWN((($H$2/H129)- Tabelle3!$M$4)/Tabelle3!$N$4, 0), "")),
"")))</f>
        <v/>
      </c>
      <c r="V129" t="str">
        <f>IF(ISBLANK(I129), "",
IF(E129="m", ROUNDDOWN((($I$2/I129)- Tabelle3!$R$5)/Tabelle3!$S$5, 0),
    IF(E129="w", ROUNDDOWN((($I$2/I129)- Tabelle3!$M$5)/Tabelle3!$N$5, 0), "")))</f>
        <v/>
      </c>
      <c r="W129" t="str">
        <f>IF(ISBLANK(J129),"",
IF(E129="m", ROUNDDOWN((($J$2/J129)- Tabelle3!$R$6)/Tabelle3!$S$6, 0)))</f>
        <v/>
      </c>
      <c r="X129" t="str">
        <f>IF(ISBLANK(K129), "",
IF(E129="m", ROUNDDOWN((($K$2/K129)- Tabelle3!$R$7)/Tabelle3!$S$7, 0),
    IF(E129="w", ROUNDDOWN((($K$2/K129)- Tabelle3!$M$7)/Tabelle3!$N$7, 0), "")))</f>
        <v/>
      </c>
      <c r="Y129" t="str">
        <f>IF(ISBLANK(L129), "",
IF(E129="m", ROUNDDOWN((($L$2/L129)- Tabelle3!$R$8)/Tabelle3!$S$8, 0),
    IF(E129="w", ROUNDDOWN((($L$2/L129)- Tabelle3!$M$8)/Tabelle3!$N$8, 0), "")))</f>
        <v/>
      </c>
      <c r="Z129" t="str">
        <f>IF(ISBLANK(M129),
    "",
    IF(E129="m",
        ROUNDDOWN((SQRT(M129) - Tabelle3!$R$9) / Tabelle3!$S$9, 0),
        IF(E129="w",
            ROUNDDOWN((SQRT(M129) - Tabelle3!$M$9) / Tabelle3!$N$9, 0),
            ""
        )
    )
)</f>
        <v/>
      </c>
      <c r="AA129" t="str">
        <f>IF(ISBLANK(N129), "", IF(E129="m", ROUNDDOWN((SQRT(N129) - Tabelle3!$R$10) / Tabelle3!$S$10, 0), IF(E129="w", ROUNDDOWN((SQRT(N129) - Tabelle3!$M$10) / Tabelle3!$N$10, 0), "" ) ) )</f>
        <v/>
      </c>
      <c r="AB129" t="str">
        <f>IF(ISBLANK(O129),"", IF(E129="m", ROUNDDOWN((SQRT(O129) - Tabelle3!$R$11) / Tabelle3!$S$11, 0), IF(E129="w", ROUNDDOWN((SQRT(O129) - Tabelle3!$M$11) / Tabelle3!$N$11, 0), "" ) ) )</f>
        <v/>
      </c>
      <c r="AC129" t="str">
        <f>IF(ISBLANK(P129), "", IF(E129="m", ROUNDDOWN((SQRT(P129) - Tabelle3!$R$12) / Tabelle3!$S$12, 0), IF(E129="w", ROUNDDOWN((SQRT(P129) - Tabelle3!$M$12) / Tabelle3!$N$12, 0), "" ) ) )</f>
        <v/>
      </c>
      <c r="AD129" t="str">
        <f>IF(ISBLANK(Q129), "", IF(E129="m", ROUNDDOWN((SQRT(Q129) - Tabelle3!$R$13) / Tabelle3!$S$13, 0), IF(E129="w", ROUNDDOWN((SQRT(Q129) - Tabelle3!$M$13) / Tabelle3!$N$13, 0), "" ) ) )</f>
        <v/>
      </c>
      <c r="AE129" t="str">
        <f>IF(ISBLANK(R129), "", IF(E129="m", ROUNDDOWN((SQRT(R129) - Tabelle3!$R$14) / Tabelle3!$S$14, 0), IF(E129="w", ROUNDDOWN((SQRT(R129) - Tabelle3!$M$14) / Tabelle3!$N$14, 0), "" ) ) )</f>
        <v/>
      </c>
      <c r="AF12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29" s="30" t="str">
        <f>IF(D129 &lt;&gt; "",
    IF(E129 = "m",
        IF(AF129 &gt;= VLOOKUP(D129, Tabelle3!$A$26:$D$36, 4, TRUE), "Ehrenurkunde",
        IF(AF129 &gt;= VLOOKUP(D129, Tabelle3!$A$26:$D$36, 3, TRUE), "Siegerurkunde", "Teilnehmerurkunde")),
    IF(AF129 &gt;= VLOOKUP(D129, Tabelle3!$A$15:$D$24, 4, TRUE), "Ehrenurkunde",
        IF(AF129 &gt;= VLOOKUP(D129, Tabelle3!$A$15:$D$24, 3, TRUE), "Siegerurkunde", "Teilnehmerurkunde"))
    ),
"")</f>
        <v/>
      </c>
    </row>
    <row r="130" spans="1:33">
      <c r="A130" s="31"/>
      <c r="B130" s="31"/>
      <c r="C130" s="31"/>
      <c r="D130" s="31"/>
      <c r="E130" s="31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t="str">
        <f>IF(ISBLANK(F130),"",IF($B$1="Mit Hand",
    IF(E130="m", ROUNDDOWN(($F$2/(F130+0.24)-Tabelle3!$R$2)/Tabelle3!$S$2, 0),
    IF(E130="w", ROUNDDOWN(($F$2/(F130+0.24)- Tabelle3!$M$2)/Tabelle3!$N$2, 0), "")),
IF($B$1="Elektronisch",
    IF(E130="m", ROUNDDOWN((($F$2/F130)- Tabelle3!$R$2)/Tabelle3!$S$2, 0),
    IF(E130="w", ROUNDDOWN((($F$2/F130)- Tabelle3!$M$2)/Tabelle3!$N$2, 0), "")),
"")))</f>
        <v/>
      </c>
      <c r="T130" t="str">
        <f>IF(ISBLANK(G130), "",
IF($B$1="Mit Hand",
    IF(E130="m", ROUNDDOWN(($G$2/(G130+0.24)-Tabelle3!$R$3)/Tabelle3!$S$3, 0),
    IF(E130="w", ROUNDDOWN(($G$2/(G130+0.24)- Tabelle3!$M$3)/Tabelle3!$N$3, 0), "")),
IF($B$1="Elektronisch",
    IF(E130="m", ROUNDDOWN((($G$2/G130)- Tabelle3!$R$3)/Tabelle3!$S$3, 0),
    IF(E130="w", ROUNDDOWN((($G$2/G130)- Tabelle3!$M$3)/Tabelle3!$N$3, 0), "")),
"")))</f>
        <v/>
      </c>
      <c r="U130" t="str">
        <f>IF(ISBLANK(H130),"",
IF($B$1="Mit Hand",
    IF(E130="m", ROUNDDOWN(($H$2/(H130+0.24)-Tabelle3!$R$4)/Tabelle3!$S$4, 0),
    IF(E130="w", ROUNDDOWN(($H$2/(H130+0.24)- Tabelle3!$M$4)/Tabelle3!$N$4, 0), "")),
IF($B$1="Elektronisch",
    IF(E130="m", ROUNDDOWN((($H$2/H130)- Tabelle3!$R$4)/Tabelle3!$S$4, 0),
    IF(E130="w", ROUNDDOWN((($H$2/H130)- Tabelle3!$M$4)/Tabelle3!$N$4, 0), "")),
"")))</f>
        <v/>
      </c>
      <c r="V130" t="str">
        <f>IF(ISBLANK(I130), "",
IF(E130="m", ROUNDDOWN((($I$2/I130)- Tabelle3!$R$5)/Tabelle3!$S$5, 0),
    IF(E130="w", ROUNDDOWN((($I$2/I130)- Tabelle3!$M$5)/Tabelle3!$N$5, 0), "")))</f>
        <v/>
      </c>
      <c r="W130" t="str">
        <f>IF(ISBLANK(J130),"",
IF(E130="m", ROUNDDOWN((($J$2/J130)- Tabelle3!$R$6)/Tabelle3!$S$6, 0)))</f>
        <v/>
      </c>
      <c r="X130" t="str">
        <f>IF(ISBLANK(K130), "",
IF(E130="m", ROUNDDOWN((($K$2/K130)- Tabelle3!$R$7)/Tabelle3!$S$7, 0),
    IF(E130="w", ROUNDDOWN((($K$2/K130)- Tabelle3!$M$7)/Tabelle3!$N$7, 0), "")))</f>
        <v/>
      </c>
      <c r="Y130" t="str">
        <f>IF(ISBLANK(L130), "",
IF(E130="m", ROUNDDOWN((($L$2/L130)- Tabelle3!$R$8)/Tabelle3!$S$8, 0),
    IF(E130="w", ROUNDDOWN((($L$2/L130)- Tabelle3!$M$8)/Tabelle3!$N$8, 0), "")))</f>
        <v/>
      </c>
      <c r="Z130" t="str">
        <f>IF(ISBLANK(M130),
    "",
    IF(E130="m",
        ROUNDDOWN((SQRT(M130) - Tabelle3!$R$9) / Tabelle3!$S$9, 0),
        IF(E130="w",
            ROUNDDOWN((SQRT(M130) - Tabelle3!$M$9) / Tabelle3!$N$9, 0),
            ""
        )
    )
)</f>
        <v/>
      </c>
      <c r="AA130" t="str">
        <f>IF(ISBLANK(N130), "", IF(E130="m", ROUNDDOWN((SQRT(N130) - Tabelle3!$R$10) / Tabelle3!$S$10, 0), IF(E130="w", ROUNDDOWN((SQRT(N130) - Tabelle3!$M$10) / Tabelle3!$N$10, 0), "" ) ) )</f>
        <v/>
      </c>
      <c r="AB130" t="str">
        <f>IF(ISBLANK(O130),"", IF(E130="m", ROUNDDOWN((SQRT(O130) - Tabelle3!$R$11) / Tabelle3!$S$11, 0), IF(E130="w", ROUNDDOWN((SQRT(O130) - Tabelle3!$M$11) / Tabelle3!$N$11, 0), "" ) ) )</f>
        <v/>
      </c>
      <c r="AC130" t="str">
        <f>IF(ISBLANK(P130), "", IF(E130="m", ROUNDDOWN((SQRT(P130) - Tabelle3!$R$12) / Tabelle3!$S$12, 0), IF(E130="w", ROUNDDOWN((SQRT(P130) - Tabelle3!$M$12) / Tabelle3!$N$12, 0), "" ) ) )</f>
        <v/>
      </c>
      <c r="AD130" t="str">
        <f>IF(ISBLANK(Q130), "", IF(E130="m", ROUNDDOWN((SQRT(Q130) - Tabelle3!$R$13) / Tabelle3!$S$13, 0), IF(E130="w", ROUNDDOWN((SQRT(Q130) - Tabelle3!$M$13) / Tabelle3!$N$13, 0), "" ) ) )</f>
        <v/>
      </c>
      <c r="AE130" t="str">
        <f>IF(ISBLANK(R130), "", IF(E130="m", ROUNDDOWN((SQRT(R130) - Tabelle3!$R$14) / Tabelle3!$S$14, 0), IF(E130="w", ROUNDDOWN((SQRT(R130) - Tabelle3!$M$14) / Tabelle3!$N$14, 0), "" ) ) )</f>
        <v/>
      </c>
      <c r="AF13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30" s="30" t="str">
        <f>IF(D130 &lt;&gt; "",
    IF(E130 = "m",
        IF(AF130 &gt;= VLOOKUP(D130, Tabelle3!$A$26:$D$36, 4, TRUE), "Ehrenurkunde",
        IF(AF130 &gt;= VLOOKUP(D130, Tabelle3!$A$26:$D$36, 3, TRUE), "Siegerurkunde", "Teilnehmerurkunde")),
    IF(AF130 &gt;= VLOOKUP(D130, Tabelle3!$A$15:$D$24, 4, TRUE), "Ehrenurkunde",
        IF(AF130 &gt;= VLOOKUP(D130, Tabelle3!$A$15:$D$24, 3, TRUE), "Siegerurkunde", "Teilnehmerurkunde"))
    ),
"")</f>
        <v/>
      </c>
    </row>
    <row r="131" spans="1:33">
      <c r="A131" s="31"/>
      <c r="B131" s="31"/>
      <c r="C131" s="31"/>
      <c r="D131" s="31"/>
      <c r="E131" s="31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t="str">
        <f>IF(ISBLANK(F131),"",IF($B$1="Mit Hand",
    IF(E131="m", ROUNDDOWN(($F$2/(F131+0.24)-Tabelle3!$R$2)/Tabelle3!$S$2, 0),
    IF(E131="w", ROUNDDOWN(($F$2/(F131+0.24)- Tabelle3!$M$2)/Tabelle3!$N$2, 0), "")),
IF($B$1="Elektronisch",
    IF(E131="m", ROUNDDOWN((($F$2/F131)- Tabelle3!$R$2)/Tabelle3!$S$2, 0),
    IF(E131="w", ROUNDDOWN((($F$2/F131)- Tabelle3!$M$2)/Tabelle3!$N$2, 0), "")),
"")))</f>
        <v/>
      </c>
      <c r="T131" t="str">
        <f>IF(ISBLANK(G131), "",
IF($B$1="Mit Hand",
    IF(E131="m", ROUNDDOWN(($G$2/(G131+0.24)-Tabelle3!$R$3)/Tabelle3!$S$3, 0),
    IF(E131="w", ROUNDDOWN(($G$2/(G131+0.24)- Tabelle3!$M$3)/Tabelle3!$N$3, 0), "")),
IF($B$1="Elektronisch",
    IF(E131="m", ROUNDDOWN((($G$2/G131)- Tabelle3!$R$3)/Tabelle3!$S$3, 0),
    IF(E131="w", ROUNDDOWN((($G$2/G131)- Tabelle3!$M$3)/Tabelle3!$N$3, 0), "")),
"")))</f>
        <v/>
      </c>
      <c r="U131" t="str">
        <f>IF(ISBLANK(H131),"",
IF($B$1="Mit Hand",
    IF(E131="m", ROUNDDOWN(($H$2/(H131+0.24)-Tabelle3!$R$4)/Tabelle3!$S$4, 0),
    IF(E131="w", ROUNDDOWN(($H$2/(H131+0.24)- Tabelle3!$M$4)/Tabelle3!$N$4, 0), "")),
IF($B$1="Elektronisch",
    IF(E131="m", ROUNDDOWN((($H$2/H131)- Tabelle3!$R$4)/Tabelle3!$S$4, 0),
    IF(E131="w", ROUNDDOWN((($H$2/H131)- Tabelle3!$M$4)/Tabelle3!$N$4, 0), "")),
"")))</f>
        <v/>
      </c>
      <c r="V131" t="str">
        <f>IF(ISBLANK(I131), "",
IF(E131="m", ROUNDDOWN((($I$2/I131)- Tabelle3!$R$5)/Tabelle3!$S$5, 0),
    IF(E131="w", ROUNDDOWN((($I$2/I131)- Tabelle3!$M$5)/Tabelle3!$N$5, 0), "")))</f>
        <v/>
      </c>
      <c r="W131" t="str">
        <f>IF(ISBLANK(J131),"",
IF(E131="m", ROUNDDOWN((($J$2/J131)- Tabelle3!$R$6)/Tabelle3!$S$6, 0)))</f>
        <v/>
      </c>
      <c r="X131" t="str">
        <f>IF(ISBLANK(K131), "",
IF(E131="m", ROUNDDOWN((($K$2/K131)- Tabelle3!$R$7)/Tabelle3!$S$7, 0),
    IF(E131="w", ROUNDDOWN((($K$2/K131)- Tabelle3!$M$7)/Tabelle3!$N$7, 0), "")))</f>
        <v/>
      </c>
      <c r="Y131" t="str">
        <f>IF(ISBLANK(L131), "",
IF(E131="m", ROUNDDOWN((($L$2/L131)- Tabelle3!$R$8)/Tabelle3!$S$8, 0),
    IF(E131="w", ROUNDDOWN((($L$2/L131)- Tabelle3!$M$8)/Tabelle3!$N$8, 0), "")))</f>
        <v/>
      </c>
      <c r="Z131" t="str">
        <f>IF(ISBLANK(M131),
    "",
    IF(E131="m",
        ROUNDDOWN((SQRT(M131) - Tabelle3!$R$9) / Tabelle3!$S$9, 0),
        IF(E131="w",
            ROUNDDOWN((SQRT(M131) - Tabelle3!$M$9) / Tabelle3!$N$9, 0),
            ""
        )
    )
)</f>
        <v/>
      </c>
      <c r="AA131" t="str">
        <f>IF(ISBLANK(N131), "", IF(E131="m", ROUNDDOWN((SQRT(N131) - Tabelle3!$R$10) / Tabelle3!$S$10, 0), IF(E131="w", ROUNDDOWN((SQRT(N131) - Tabelle3!$M$10) / Tabelle3!$N$10, 0), "" ) ) )</f>
        <v/>
      </c>
      <c r="AB131" t="str">
        <f>IF(ISBLANK(O131),"", IF(E131="m", ROUNDDOWN((SQRT(O131) - Tabelle3!$R$11) / Tabelle3!$S$11, 0), IF(E131="w", ROUNDDOWN((SQRT(O131) - Tabelle3!$M$11) / Tabelle3!$N$11, 0), "" ) ) )</f>
        <v/>
      </c>
      <c r="AC131" t="str">
        <f>IF(ISBLANK(P131), "", IF(E131="m", ROUNDDOWN((SQRT(P131) - Tabelle3!$R$12) / Tabelle3!$S$12, 0), IF(E131="w", ROUNDDOWN((SQRT(P131) - Tabelle3!$M$12) / Tabelle3!$N$12, 0), "" ) ) )</f>
        <v/>
      </c>
      <c r="AD131" t="str">
        <f>IF(ISBLANK(Q131), "", IF(E131="m", ROUNDDOWN((SQRT(Q131) - Tabelle3!$R$13) / Tabelle3!$S$13, 0), IF(E131="w", ROUNDDOWN((SQRT(Q131) - Tabelle3!$M$13) / Tabelle3!$N$13, 0), "" ) ) )</f>
        <v/>
      </c>
      <c r="AE131" t="str">
        <f>IF(ISBLANK(R131), "", IF(E131="m", ROUNDDOWN((SQRT(R131) - Tabelle3!$R$14) / Tabelle3!$S$14, 0), IF(E131="w", ROUNDDOWN((SQRT(R131) - Tabelle3!$M$14) / Tabelle3!$N$14, 0), "" ) ) )</f>
        <v/>
      </c>
      <c r="AF13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31" s="30" t="str">
        <f>IF(D131 &lt;&gt; "",
    IF(E131 = "m",
        IF(AF131 &gt;= VLOOKUP(D131, Tabelle3!$A$26:$D$36, 4, TRUE), "Ehrenurkunde",
        IF(AF131 &gt;= VLOOKUP(D131, Tabelle3!$A$26:$D$36, 3, TRUE), "Siegerurkunde", "Teilnehmerurkunde")),
    IF(AF131 &gt;= VLOOKUP(D131, Tabelle3!$A$15:$D$24, 4, TRUE), "Ehrenurkunde",
        IF(AF131 &gt;= VLOOKUP(D131, Tabelle3!$A$15:$D$24, 3, TRUE), "Siegerurkunde", "Teilnehmerurkunde"))
    ),
"")</f>
        <v/>
      </c>
    </row>
    <row r="132" spans="1:33">
      <c r="A132" s="31"/>
      <c r="B132" s="31"/>
      <c r="C132" s="31"/>
      <c r="D132" s="31"/>
      <c r="E132" s="31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t="str">
        <f>IF(ISBLANK(F132),"",IF($B$1="Mit Hand",
    IF(E132="m", ROUNDDOWN(($F$2/(F132+0.24)-Tabelle3!$R$2)/Tabelle3!$S$2, 0),
    IF(E132="w", ROUNDDOWN(($F$2/(F132+0.24)- Tabelle3!$M$2)/Tabelle3!$N$2, 0), "")),
IF($B$1="Elektronisch",
    IF(E132="m", ROUNDDOWN((($F$2/F132)- Tabelle3!$R$2)/Tabelle3!$S$2, 0),
    IF(E132="w", ROUNDDOWN((($F$2/F132)- Tabelle3!$M$2)/Tabelle3!$N$2, 0), "")),
"")))</f>
        <v/>
      </c>
      <c r="T132" t="str">
        <f>IF(ISBLANK(G132), "",
IF($B$1="Mit Hand",
    IF(E132="m", ROUNDDOWN(($G$2/(G132+0.24)-Tabelle3!$R$3)/Tabelle3!$S$3, 0),
    IF(E132="w", ROUNDDOWN(($G$2/(G132+0.24)- Tabelle3!$M$3)/Tabelle3!$N$3, 0), "")),
IF($B$1="Elektronisch",
    IF(E132="m", ROUNDDOWN((($G$2/G132)- Tabelle3!$R$3)/Tabelle3!$S$3, 0),
    IF(E132="w", ROUNDDOWN((($G$2/G132)- Tabelle3!$M$3)/Tabelle3!$N$3, 0), "")),
"")))</f>
        <v/>
      </c>
      <c r="U132" t="str">
        <f>IF(ISBLANK(H132),"",
IF($B$1="Mit Hand",
    IF(E132="m", ROUNDDOWN(($H$2/(H132+0.24)-Tabelle3!$R$4)/Tabelle3!$S$4, 0),
    IF(E132="w", ROUNDDOWN(($H$2/(H132+0.24)- Tabelle3!$M$4)/Tabelle3!$N$4, 0), "")),
IF($B$1="Elektronisch",
    IF(E132="m", ROUNDDOWN((($H$2/H132)- Tabelle3!$R$4)/Tabelle3!$S$4, 0),
    IF(E132="w", ROUNDDOWN((($H$2/H132)- Tabelle3!$M$4)/Tabelle3!$N$4, 0), "")),
"")))</f>
        <v/>
      </c>
      <c r="V132" t="str">
        <f>IF(ISBLANK(I132), "",
IF(E132="m", ROUNDDOWN((($I$2/I132)- Tabelle3!$R$5)/Tabelle3!$S$5, 0),
    IF(E132="w", ROUNDDOWN((($I$2/I132)- Tabelle3!$M$5)/Tabelle3!$N$5, 0), "")))</f>
        <v/>
      </c>
      <c r="W132" t="str">
        <f>IF(ISBLANK(J132),"",
IF(E132="m", ROUNDDOWN((($J$2/J132)- Tabelle3!$R$6)/Tabelle3!$S$6, 0)))</f>
        <v/>
      </c>
      <c r="X132" t="str">
        <f>IF(ISBLANK(K132), "",
IF(E132="m", ROUNDDOWN((($K$2/K132)- Tabelle3!$R$7)/Tabelle3!$S$7, 0),
    IF(E132="w", ROUNDDOWN((($K$2/K132)- Tabelle3!$M$7)/Tabelle3!$N$7, 0), "")))</f>
        <v/>
      </c>
      <c r="Y132" t="str">
        <f>IF(ISBLANK(L132), "",
IF(E132="m", ROUNDDOWN((($L$2/L132)- Tabelle3!$R$8)/Tabelle3!$S$8, 0),
    IF(E132="w", ROUNDDOWN((($L$2/L132)- Tabelle3!$M$8)/Tabelle3!$N$8, 0), "")))</f>
        <v/>
      </c>
      <c r="Z132" t="str">
        <f>IF(ISBLANK(M132),
    "",
    IF(E132="m",
        ROUNDDOWN((SQRT(M132) - Tabelle3!$R$9) / Tabelle3!$S$9, 0),
        IF(E132="w",
            ROUNDDOWN((SQRT(M132) - Tabelle3!$M$9) / Tabelle3!$N$9, 0),
            ""
        )
    )
)</f>
        <v/>
      </c>
      <c r="AA132" t="str">
        <f>IF(ISBLANK(N132), "", IF(E132="m", ROUNDDOWN((SQRT(N132) - Tabelle3!$R$10) / Tabelle3!$S$10, 0), IF(E132="w", ROUNDDOWN((SQRT(N132) - Tabelle3!$M$10) / Tabelle3!$N$10, 0), "" ) ) )</f>
        <v/>
      </c>
      <c r="AB132" t="str">
        <f>IF(ISBLANK(O132),"", IF(E132="m", ROUNDDOWN((SQRT(O132) - Tabelle3!$R$11) / Tabelle3!$S$11, 0), IF(E132="w", ROUNDDOWN((SQRT(O132) - Tabelle3!$M$11) / Tabelle3!$N$11, 0), "" ) ) )</f>
        <v/>
      </c>
      <c r="AC132" t="str">
        <f>IF(ISBLANK(P132), "", IF(E132="m", ROUNDDOWN((SQRT(P132) - Tabelle3!$R$12) / Tabelle3!$S$12, 0), IF(E132="w", ROUNDDOWN((SQRT(P132) - Tabelle3!$M$12) / Tabelle3!$N$12, 0), "" ) ) )</f>
        <v/>
      </c>
      <c r="AD132" t="str">
        <f>IF(ISBLANK(Q132), "", IF(E132="m", ROUNDDOWN((SQRT(Q132) - Tabelle3!$R$13) / Tabelle3!$S$13, 0), IF(E132="w", ROUNDDOWN((SQRT(Q132) - Tabelle3!$M$13) / Tabelle3!$N$13, 0), "" ) ) )</f>
        <v/>
      </c>
      <c r="AE132" t="str">
        <f>IF(ISBLANK(R132), "", IF(E132="m", ROUNDDOWN((SQRT(R132) - Tabelle3!$R$14) / Tabelle3!$S$14, 0), IF(E132="w", ROUNDDOWN((SQRT(R132) - Tabelle3!$M$14) / Tabelle3!$N$14, 0), "" ) ) )</f>
        <v/>
      </c>
      <c r="AF13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32" s="30" t="str">
        <f>IF(D132 &lt;&gt; "",
    IF(E132 = "m",
        IF(AF132 &gt;= VLOOKUP(D132, Tabelle3!$A$26:$D$36, 4, TRUE), "Ehrenurkunde",
        IF(AF132 &gt;= VLOOKUP(D132, Tabelle3!$A$26:$D$36, 3, TRUE), "Siegerurkunde", "Teilnehmerurkunde")),
    IF(AF132 &gt;= VLOOKUP(D132, Tabelle3!$A$15:$D$24, 4, TRUE), "Ehrenurkunde",
        IF(AF132 &gt;= VLOOKUP(D132, Tabelle3!$A$15:$D$24, 3, TRUE), "Siegerurkunde", "Teilnehmerurkunde"))
    ),
"")</f>
        <v/>
      </c>
    </row>
    <row r="133" spans="1:33">
      <c r="A133" s="31"/>
      <c r="B133" s="31"/>
      <c r="C133" s="31"/>
      <c r="D133" s="31"/>
      <c r="E133" s="31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t="str">
        <f>IF(ISBLANK(F133),"",IF($B$1="Mit Hand",
    IF(E133="m", ROUNDDOWN(($F$2/(F133+0.24)-Tabelle3!$R$2)/Tabelle3!$S$2, 0),
    IF(E133="w", ROUNDDOWN(($F$2/(F133+0.24)- Tabelle3!$M$2)/Tabelle3!$N$2, 0), "")),
IF($B$1="Elektronisch",
    IF(E133="m", ROUNDDOWN((($F$2/F133)- Tabelle3!$R$2)/Tabelle3!$S$2, 0),
    IF(E133="w", ROUNDDOWN((($F$2/F133)- Tabelle3!$M$2)/Tabelle3!$N$2, 0), "")),
"")))</f>
        <v/>
      </c>
      <c r="T133" t="str">
        <f>IF(ISBLANK(G133), "",
IF($B$1="Mit Hand",
    IF(E133="m", ROUNDDOWN(($G$2/(G133+0.24)-Tabelle3!$R$3)/Tabelle3!$S$3, 0),
    IF(E133="w", ROUNDDOWN(($G$2/(G133+0.24)- Tabelle3!$M$3)/Tabelle3!$N$3, 0), "")),
IF($B$1="Elektronisch",
    IF(E133="m", ROUNDDOWN((($G$2/G133)- Tabelle3!$R$3)/Tabelle3!$S$3, 0),
    IF(E133="w", ROUNDDOWN((($G$2/G133)- Tabelle3!$M$3)/Tabelle3!$N$3, 0), "")),
"")))</f>
        <v/>
      </c>
      <c r="U133" t="str">
        <f>IF(ISBLANK(H133),"",
IF($B$1="Mit Hand",
    IF(E133="m", ROUNDDOWN(($H$2/(H133+0.24)-Tabelle3!$R$4)/Tabelle3!$S$4, 0),
    IF(E133="w", ROUNDDOWN(($H$2/(H133+0.24)- Tabelle3!$M$4)/Tabelle3!$N$4, 0), "")),
IF($B$1="Elektronisch",
    IF(E133="m", ROUNDDOWN((($H$2/H133)- Tabelle3!$R$4)/Tabelle3!$S$4, 0),
    IF(E133="w", ROUNDDOWN((($H$2/H133)- Tabelle3!$M$4)/Tabelle3!$N$4, 0), "")),
"")))</f>
        <v/>
      </c>
      <c r="V133" t="str">
        <f>IF(ISBLANK(I133), "",
IF(E133="m", ROUNDDOWN((($I$2/I133)- Tabelle3!$R$5)/Tabelle3!$S$5, 0),
    IF(E133="w", ROUNDDOWN((($I$2/I133)- Tabelle3!$M$5)/Tabelle3!$N$5, 0), "")))</f>
        <v/>
      </c>
      <c r="W133" t="str">
        <f>IF(ISBLANK(J133),"",
IF(E133="m", ROUNDDOWN((($J$2/J133)- Tabelle3!$R$6)/Tabelle3!$S$6, 0)))</f>
        <v/>
      </c>
      <c r="X133" t="str">
        <f>IF(ISBLANK(K133), "",
IF(E133="m", ROUNDDOWN((($K$2/K133)- Tabelle3!$R$7)/Tabelle3!$S$7, 0),
    IF(E133="w", ROUNDDOWN((($K$2/K133)- Tabelle3!$M$7)/Tabelle3!$N$7, 0), "")))</f>
        <v/>
      </c>
      <c r="Y133" t="str">
        <f>IF(ISBLANK(L133), "",
IF(E133="m", ROUNDDOWN((($L$2/L133)- Tabelle3!$R$8)/Tabelle3!$S$8, 0),
    IF(E133="w", ROUNDDOWN((($L$2/L133)- Tabelle3!$M$8)/Tabelle3!$N$8, 0), "")))</f>
        <v/>
      </c>
      <c r="Z133" t="str">
        <f>IF(ISBLANK(M133),
    "",
    IF(E133="m",
        ROUNDDOWN((SQRT(M133) - Tabelle3!$R$9) / Tabelle3!$S$9, 0),
        IF(E133="w",
            ROUNDDOWN((SQRT(M133) - Tabelle3!$M$9) / Tabelle3!$N$9, 0),
            ""
        )
    )
)</f>
        <v/>
      </c>
      <c r="AA133" t="str">
        <f>IF(ISBLANK(N133), "", IF(E133="m", ROUNDDOWN((SQRT(N133) - Tabelle3!$R$10) / Tabelle3!$S$10, 0), IF(E133="w", ROUNDDOWN((SQRT(N133) - Tabelle3!$M$10) / Tabelle3!$N$10, 0), "" ) ) )</f>
        <v/>
      </c>
      <c r="AB133" t="str">
        <f>IF(ISBLANK(O133),"", IF(E133="m", ROUNDDOWN((SQRT(O133) - Tabelle3!$R$11) / Tabelle3!$S$11, 0), IF(E133="w", ROUNDDOWN((SQRT(O133) - Tabelle3!$M$11) / Tabelle3!$N$11, 0), "" ) ) )</f>
        <v/>
      </c>
      <c r="AC133" t="str">
        <f>IF(ISBLANK(P133), "", IF(E133="m", ROUNDDOWN((SQRT(P133) - Tabelle3!$R$12) / Tabelle3!$S$12, 0), IF(E133="w", ROUNDDOWN((SQRT(P133) - Tabelle3!$M$12) / Tabelle3!$N$12, 0), "" ) ) )</f>
        <v/>
      </c>
      <c r="AD133" t="str">
        <f>IF(ISBLANK(Q133), "", IF(E133="m", ROUNDDOWN((SQRT(Q133) - Tabelle3!$R$13) / Tabelle3!$S$13, 0), IF(E133="w", ROUNDDOWN((SQRT(Q133) - Tabelle3!$M$13) / Tabelle3!$N$13, 0), "" ) ) )</f>
        <v/>
      </c>
      <c r="AE133" t="str">
        <f>IF(ISBLANK(R133), "", IF(E133="m", ROUNDDOWN((SQRT(R133) - Tabelle3!$R$14) / Tabelle3!$S$14, 0), IF(E133="w", ROUNDDOWN((SQRT(R133) - Tabelle3!$M$14) / Tabelle3!$N$14, 0), "" ) ) )</f>
        <v/>
      </c>
      <c r="AF13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33" s="30" t="str">
        <f>IF(D133 &lt;&gt; "",
    IF(E133 = "m",
        IF(AF133 &gt;= VLOOKUP(D133, Tabelle3!$A$26:$D$36, 4, TRUE), "Ehrenurkunde",
        IF(AF133 &gt;= VLOOKUP(D133, Tabelle3!$A$26:$D$36, 3, TRUE), "Siegerurkunde", "Teilnehmerurkunde")),
    IF(AF133 &gt;= VLOOKUP(D133, Tabelle3!$A$15:$D$24, 4, TRUE), "Ehrenurkunde",
        IF(AF133 &gt;= VLOOKUP(D133, Tabelle3!$A$15:$D$24, 3, TRUE), "Siegerurkunde", "Teilnehmerurkunde"))
    ),
"")</f>
        <v/>
      </c>
    </row>
    <row r="134" spans="1:33">
      <c r="A134" s="31"/>
      <c r="B134" s="31"/>
      <c r="C134" s="31"/>
      <c r="D134" s="31"/>
      <c r="E134" s="31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t="str">
        <f>IF(ISBLANK(F134),"",IF($B$1="Mit Hand",
    IF(E134="m", ROUNDDOWN(($F$2/(F134+0.24)-Tabelle3!$R$2)/Tabelle3!$S$2, 0),
    IF(E134="w", ROUNDDOWN(($F$2/(F134+0.24)- Tabelle3!$M$2)/Tabelle3!$N$2, 0), "")),
IF($B$1="Elektronisch",
    IF(E134="m", ROUNDDOWN((($F$2/F134)- Tabelle3!$R$2)/Tabelle3!$S$2, 0),
    IF(E134="w", ROUNDDOWN((($F$2/F134)- Tabelle3!$M$2)/Tabelle3!$N$2, 0), "")),
"")))</f>
        <v/>
      </c>
      <c r="T134" t="str">
        <f>IF(ISBLANK(G134), "",
IF($B$1="Mit Hand",
    IF(E134="m", ROUNDDOWN(($G$2/(G134+0.24)-Tabelle3!$R$3)/Tabelle3!$S$3, 0),
    IF(E134="w", ROUNDDOWN(($G$2/(G134+0.24)- Tabelle3!$M$3)/Tabelle3!$N$3, 0), "")),
IF($B$1="Elektronisch",
    IF(E134="m", ROUNDDOWN((($G$2/G134)- Tabelle3!$R$3)/Tabelle3!$S$3, 0),
    IF(E134="w", ROUNDDOWN((($G$2/G134)- Tabelle3!$M$3)/Tabelle3!$N$3, 0), "")),
"")))</f>
        <v/>
      </c>
      <c r="U134" t="str">
        <f>IF(ISBLANK(H134),"",
IF($B$1="Mit Hand",
    IF(E134="m", ROUNDDOWN(($H$2/(H134+0.24)-Tabelle3!$R$4)/Tabelle3!$S$4, 0),
    IF(E134="w", ROUNDDOWN(($H$2/(H134+0.24)- Tabelle3!$M$4)/Tabelle3!$N$4, 0), "")),
IF($B$1="Elektronisch",
    IF(E134="m", ROUNDDOWN((($H$2/H134)- Tabelle3!$R$4)/Tabelle3!$S$4, 0),
    IF(E134="w", ROUNDDOWN((($H$2/H134)- Tabelle3!$M$4)/Tabelle3!$N$4, 0), "")),
"")))</f>
        <v/>
      </c>
      <c r="V134" t="str">
        <f>IF(ISBLANK(I134), "",
IF(E134="m", ROUNDDOWN((($I$2/I134)- Tabelle3!$R$5)/Tabelle3!$S$5, 0),
    IF(E134="w", ROUNDDOWN((($I$2/I134)- Tabelle3!$M$5)/Tabelle3!$N$5, 0), "")))</f>
        <v/>
      </c>
      <c r="W134" t="str">
        <f>IF(ISBLANK(J134),"",
IF(E134="m", ROUNDDOWN((($J$2/J134)- Tabelle3!$R$6)/Tabelle3!$S$6, 0)))</f>
        <v/>
      </c>
      <c r="X134" t="str">
        <f>IF(ISBLANK(K134), "",
IF(E134="m", ROUNDDOWN((($K$2/K134)- Tabelle3!$R$7)/Tabelle3!$S$7, 0),
    IF(E134="w", ROUNDDOWN((($K$2/K134)- Tabelle3!$M$7)/Tabelle3!$N$7, 0), "")))</f>
        <v/>
      </c>
      <c r="Y134" t="str">
        <f>IF(ISBLANK(L134), "",
IF(E134="m", ROUNDDOWN((($L$2/L134)- Tabelle3!$R$8)/Tabelle3!$S$8, 0),
    IF(E134="w", ROUNDDOWN((($L$2/L134)- Tabelle3!$M$8)/Tabelle3!$N$8, 0), "")))</f>
        <v/>
      </c>
      <c r="Z134" t="str">
        <f>IF(ISBLANK(M134),
    "",
    IF(E134="m",
        ROUNDDOWN((SQRT(M134) - Tabelle3!$R$9) / Tabelle3!$S$9, 0),
        IF(E134="w",
            ROUNDDOWN((SQRT(M134) - Tabelle3!$M$9) / Tabelle3!$N$9, 0),
            ""
        )
    )
)</f>
        <v/>
      </c>
      <c r="AA134" t="str">
        <f>IF(ISBLANK(N134), "", IF(E134="m", ROUNDDOWN((SQRT(N134) - Tabelle3!$R$10) / Tabelle3!$S$10, 0), IF(E134="w", ROUNDDOWN((SQRT(N134) - Tabelle3!$M$10) / Tabelle3!$N$10, 0), "" ) ) )</f>
        <v/>
      </c>
      <c r="AB134" t="str">
        <f>IF(ISBLANK(O134),"", IF(E134="m", ROUNDDOWN((SQRT(O134) - Tabelle3!$R$11) / Tabelle3!$S$11, 0), IF(E134="w", ROUNDDOWN((SQRT(O134) - Tabelle3!$M$11) / Tabelle3!$N$11, 0), "" ) ) )</f>
        <v/>
      </c>
      <c r="AC134" t="str">
        <f>IF(ISBLANK(P134), "", IF(E134="m", ROUNDDOWN((SQRT(P134) - Tabelle3!$R$12) / Tabelle3!$S$12, 0), IF(E134="w", ROUNDDOWN((SQRT(P134) - Tabelle3!$M$12) / Tabelle3!$N$12, 0), "" ) ) )</f>
        <v/>
      </c>
      <c r="AD134" t="str">
        <f>IF(ISBLANK(Q134), "", IF(E134="m", ROUNDDOWN((SQRT(Q134) - Tabelle3!$R$13) / Tabelle3!$S$13, 0), IF(E134="w", ROUNDDOWN((SQRT(Q134) - Tabelle3!$M$13) / Tabelle3!$N$13, 0), "" ) ) )</f>
        <v/>
      </c>
      <c r="AE134" t="str">
        <f>IF(ISBLANK(R134), "", IF(E134="m", ROUNDDOWN((SQRT(R134) - Tabelle3!$R$14) / Tabelle3!$S$14, 0), IF(E134="w", ROUNDDOWN((SQRT(R134) - Tabelle3!$M$14) / Tabelle3!$N$14, 0), "" ) ) )</f>
        <v/>
      </c>
      <c r="AF13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34" s="30" t="str">
        <f>IF(D134 &lt;&gt; "",
    IF(E134 = "m",
        IF(AF134 &gt;= VLOOKUP(D134, Tabelle3!$A$26:$D$36, 4, TRUE), "Ehrenurkunde",
        IF(AF134 &gt;= VLOOKUP(D134, Tabelle3!$A$26:$D$36, 3, TRUE), "Siegerurkunde", "Teilnehmerurkunde")),
    IF(AF134 &gt;= VLOOKUP(D134, Tabelle3!$A$15:$D$24, 4, TRUE), "Ehrenurkunde",
        IF(AF134 &gt;= VLOOKUP(D134, Tabelle3!$A$15:$D$24, 3, TRUE), "Siegerurkunde", "Teilnehmerurkunde"))
    ),
"")</f>
        <v/>
      </c>
    </row>
    <row r="135" spans="1:33">
      <c r="A135" s="31"/>
      <c r="B135" s="31"/>
      <c r="C135" s="31"/>
      <c r="D135" s="31"/>
      <c r="E135" s="31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t="str">
        <f>IF(ISBLANK(F135),"",IF($B$1="Mit Hand",
    IF(E135="m", ROUNDDOWN(($F$2/(F135+0.24)-Tabelle3!$R$2)/Tabelle3!$S$2, 0),
    IF(E135="w", ROUNDDOWN(($F$2/(F135+0.24)- Tabelle3!$M$2)/Tabelle3!$N$2, 0), "")),
IF($B$1="Elektronisch",
    IF(E135="m", ROUNDDOWN((($F$2/F135)- Tabelle3!$R$2)/Tabelle3!$S$2, 0),
    IF(E135="w", ROUNDDOWN((($F$2/F135)- Tabelle3!$M$2)/Tabelle3!$N$2, 0), "")),
"")))</f>
        <v/>
      </c>
      <c r="T135" t="str">
        <f>IF(ISBLANK(G135), "",
IF($B$1="Mit Hand",
    IF(E135="m", ROUNDDOWN(($G$2/(G135+0.24)-Tabelle3!$R$3)/Tabelle3!$S$3, 0),
    IF(E135="w", ROUNDDOWN(($G$2/(G135+0.24)- Tabelle3!$M$3)/Tabelle3!$N$3, 0), "")),
IF($B$1="Elektronisch",
    IF(E135="m", ROUNDDOWN((($G$2/G135)- Tabelle3!$R$3)/Tabelle3!$S$3, 0),
    IF(E135="w", ROUNDDOWN((($G$2/G135)- Tabelle3!$M$3)/Tabelle3!$N$3, 0), "")),
"")))</f>
        <v/>
      </c>
      <c r="U135" t="str">
        <f>IF(ISBLANK(H135),"",
IF($B$1="Mit Hand",
    IF(E135="m", ROUNDDOWN(($H$2/(H135+0.24)-Tabelle3!$R$4)/Tabelle3!$S$4, 0),
    IF(E135="w", ROUNDDOWN(($H$2/(H135+0.24)- Tabelle3!$M$4)/Tabelle3!$N$4, 0), "")),
IF($B$1="Elektronisch",
    IF(E135="m", ROUNDDOWN((($H$2/H135)- Tabelle3!$R$4)/Tabelle3!$S$4, 0),
    IF(E135="w", ROUNDDOWN((($H$2/H135)- Tabelle3!$M$4)/Tabelle3!$N$4, 0), "")),
"")))</f>
        <v/>
      </c>
      <c r="V135" t="str">
        <f>IF(ISBLANK(I135), "",
IF(E135="m", ROUNDDOWN((($I$2/I135)- Tabelle3!$R$5)/Tabelle3!$S$5, 0),
    IF(E135="w", ROUNDDOWN((($I$2/I135)- Tabelle3!$M$5)/Tabelle3!$N$5, 0), "")))</f>
        <v/>
      </c>
      <c r="W135" t="str">
        <f>IF(ISBLANK(J135),"",
IF(E135="m", ROUNDDOWN((($J$2/J135)- Tabelle3!$R$6)/Tabelle3!$S$6, 0)))</f>
        <v/>
      </c>
      <c r="X135" t="str">
        <f>IF(ISBLANK(K135), "",
IF(E135="m", ROUNDDOWN((($K$2/K135)- Tabelle3!$R$7)/Tabelle3!$S$7, 0),
    IF(E135="w", ROUNDDOWN((($K$2/K135)- Tabelle3!$M$7)/Tabelle3!$N$7, 0), "")))</f>
        <v/>
      </c>
      <c r="Y135" t="str">
        <f>IF(ISBLANK(L135), "",
IF(E135="m", ROUNDDOWN((($L$2/L135)- Tabelle3!$R$8)/Tabelle3!$S$8, 0),
    IF(E135="w", ROUNDDOWN((($L$2/L135)- Tabelle3!$M$8)/Tabelle3!$N$8, 0), "")))</f>
        <v/>
      </c>
      <c r="Z135" t="str">
        <f>IF(ISBLANK(M135),
    "",
    IF(E135="m",
        ROUNDDOWN((SQRT(M135) - Tabelle3!$R$9) / Tabelle3!$S$9, 0),
        IF(E135="w",
            ROUNDDOWN((SQRT(M135) - Tabelle3!$M$9) / Tabelle3!$N$9, 0),
            ""
        )
    )
)</f>
        <v/>
      </c>
      <c r="AA135" t="str">
        <f>IF(ISBLANK(N135), "", IF(E135="m", ROUNDDOWN((SQRT(N135) - Tabelle3!$R$10) / Tabelle3!$S$10, 0), IF(E135="w", ROUNDDOWN((SQRT(N135) - Tabelle3!$M$10) / Tabelle3!$N$10, 0), "" ) ) )</f>
        <v/>
      </c>
      <c r="AB135" t="str">
        <f>IF(ISBLANK(O135),"", IF(E135="m", ROUNDDOWN((SQRT(O135) - Tabelle3!$R$11) / Tabelle3!$S$11, 0), IF(E135="w", ROUNDDOWN((SQRT(O135) - Tabelle3!$M$11) / Tabelle3!$N$11, 0), "" ) ) )</f>
        <v/>
      </c>
      <c r="AC135" t="str">
        <f>IF(ISBLANK(P135), "", IF(E135="m", ROUNDDOWN((SQRT(P135) - Tabelle3!$R$12) / Tabelle3!$S$12, 0), IF(E135="w", ROUNDDOWN((SQRT(P135) - Tabelle3!$M$12) / Tabelle3!$N$12, 0), "" ) ) )</f>
        <v/>
      </c>
      <c r="AD135" t="str">
        <f>IF(ISBLANK(Q135), "", IF(E135="m", ROUNDDOWN((SQRT(Q135) - Tabelle3!$R$13) / Tabelle3!$S$13, 0), IF(E135="w", ROUNDDOWN((SQRT(Q135) - Tabelle3!$M$13) / Tabelle3!$N$13, 0), "" ) ) )</f>
        <v/>
      </c>
      <c r="AE135" t="str">
        <f>IF(ISBLANK(R135), "", IF(E135="m", ROUNDDOWN((SQRT(R135) - Tabelle3!$R$14) / Tabelle3!$S$14, 0), IF(E135="w", ROUNDDOWN((SQRT(R135) - Tabelle3!$M$14) / Tabelle3!$N$14, 0), "" ) ) )</f>
        <v/>
      </c>
      <c r="AF13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35" s="30" t="str">
        <f>IF(D135 &lt;&gt; "",
    IF(E135 = "m",
        IF(AF135 &gt;= VLOOKUP(D135, Tabelle3!$A$26:$D$36, 4, TRUE), "Ehrenurkunde",
        IF(AF135 &gt;= VLOOKUP(D135, Tabelle3!$A$26:$D$36, 3, TRUE), "Siegerurkunde", "Teilnehmerurkunde")),
    IF(AF135 &gt;= VLOOKUP(D135, Tabelle3!$A$15:$D$24, 4, TRUE), "Ehrenurkunde",
        IF(AF135 &gt;= VLOOKUP(D135, Tabelle3!$A$15:$D$24, 3, TRUE), "Siegerurkunde", "Teilnehmerurkunde"))
    ),
"")</f>
        <v/>
      </c>
    </row>
    <row r="136" spans="1:33">
      <c r="A136" s="31"/>
      <c r="B136" s="31"/>
      <c r="C136" s="31"/>
      <c r="D136" s="31"/>
      <c r="E136" s="31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t="str">
        <f>IF(ISBLANK(F136),"",IF($B$1="Mit Hand",
    IF(E136="m", ROUNDDOWN(($F$2/(F136+0.24)-Tabelle3!$R$2)/Tabelle3!$S$2, 0),
    IF(E136="w", ROUNDDOWN(($F$2/(F136+0.24)- Tabelle3!$M$2)/Tabelle3!$N$2, 0), "")),
IF($B$1="Elektronisch",
    IF(E136="m", ROUNDDOWN((($F$2/F136)- Tabelle3!$R$2)/Tabelle3!$S$2, 0),
    IF(E136="w", ROUNDDOWN((($F$2/F136)- Tabelle3!$M$2)/Tabelle3!$N$2, 0), "")),
"")))</f>
        <v/>
      </c>
      <c r="T136" t="str">
        <f>IF(ISBLANK(G136), "",
IF($B$1="Mit Hand",
    IF(E136="m", ROUNDDOWN(($G$2/(G136+0.24)-Tabelle3!$R$3)/Tabelle3!$S$3, 0),
    IF(E136="w", ROUNDDOWN(($G$2/(G136+0.24)- Tabelle3!$M$3)/Tabelle3!$N$3, 0), "")),
IF($B$1="Elektronisch",
    IF(E136="m", ROUNDDOWN((($G$2/G136)- Tabelle3!$R$3)/Tabelle3!$S$3, 0),
    IF(E136="w", ROUNDDOWN((($G$2/G136)- Tabelle3!$M$3)/Tabelle3!$N$3, 0), "")),
"")))</f>
        <v/>
      </c>
      <c r="U136" t="str">
        <f>IF(ISBLANK(H136),"",
IF($B$1="Mit Hand",
    IF(E136="m", ROUNDDOWN(($H$2/(H136+0.24)-Tabelle3!$R$4)/Tabelle3!$S$4, 0),
    IF(E136="w", ROUNDDOWN(($H$2/(H136+0.24)- Tabelle3!$M$4)/Tabelle3!$N$4, 0), "")),
IF($B$1="Elektronisch",
    IF(E136="m", ROUNDDOWN((($H$2/H136)- Tabelle3!$R$4)/Tabelle3!$S$4, 0),
    IF(E136="w", ROUNDDOWN((($H$2/H136)- Tabelle3!$M$4)/Tabelle3!$N$4, 0), "")),
"")))</f>
        <v/>
      </c>
      <c r="V136" t="str">
        <f>IF(ISBLANK(I136), "",
IF(E136="m", ROUNDDOWN((($I$2/I136)- Tabelle3!$R$5)/Tabelle3!$S$5, 0),
    IF(E136="w", ROUNDDOWN((($I$2/I136)- Tabelle3!$M$5)/Tabelle3!$N$5, 0), "")))</f>
        <v/>
      </c>
      <c r="W136" t="str">
        <f>IF(ISBLANK(J136),"",
IF(E136="m", ROUNDDOWN((($J$2/J136)- Tabelle3!$R$6)/Tabelle3!$S$6, 0)))</f>
        <v/>
      </c>
      <c r="X136" t="str">
        <f>IF(ISBLANK(K136), "",
IF(E136="m", ROUNDDOWN((($K$2/K136)- Tabelle3!$R$7)/Tabelle3!$S$7, 0),
    IF(E136="w", ROUNDDOWN((($K$2/K136)- Tabelle3!$M$7)/Tabelle3!$N$7, 0), "")))</f>
        <v/>
      </c>
      <c r="Y136" t="str">
        <f>IF(ISBLANK(L136), "",
IF(E136="m", ROUNDDOWN((($L$2/L136)- Tabelle3!$R$8)/Tabelle3!$S$8, 0),
    IF(E136="w", ROUNDDOWN((($L$2/L136)- Tabelle3!$M$8)/Tabelle3!$N$8, 0), "")))</f>
        <v/>
      </c>
      <c r="Z136" t="str">
        <f>IF(ISBLANK(M136),
    "",
    IF(E136="m",
        ROUNDDOWN((SQRT(M136) - Tabelle3!$R$9) / Tabelle3!$S$9, 0),
        IF(E136="w",
            ROUNDDOWN((SQRT(M136) - Tabelle3!$M$9) / Tabelle3!$N$9, 0),
            ""
        )
    )
)</f>
        <v/>
      </c>
      <c r="AA136" t="str">
        <f>IF(ISBLANK(N136), "", IF(E136="m", ROUNDDOWN((SQRT(N136) - Tabelle3!$R$10) / Tabelle3!$S$10, 0), IF(E136="w", ROUNDDOWN((SQRT(N136) - Tabelle3!$M$10) / Tabelle3!$N$10, 0), "" ) ) )</f>
        <v/>
      </c>
      <c r="AB136" t="str">
        <f>IF(ISBLANK(O136),"", IF(E136="m", ROUNDDOWN((SQRT(O136) - Tabelle3!$R$11) / Tabelle3!$S$11, 0), IF(E136="w", ROUNDDOWN((SQRT(O136) - Tabelle3!$M$11) / Tabelle3!$N$11, 0), "" ) ) )</f>
        <v/>
      </c>
      <c r="AC136" t="str">
        <f>IF(ISBLANK(P136), "", IF(E136="m", ROUNDDOWN((SQRT(P136) - Tabelle3!$R$12) / Tabelle3!$S$12, 0), IF(E136="w", ROUNDDOWN((SQRT(P136) - Tabelle3!$M$12) / Tabelle3!$N$12, 0), "" ) ) )</f>
        <v/>
      </c>
      <c r="AD136" t="str">
        <f>IF(ISBLANK(Q136), "", IF(E136="m", ROUNDDOWN((SQRT(Q136) - Tabelle3!$R$13) / Tabelle3!$S$13, 0), IF(E136="w", ROUNDDOWN((SQRT(Q136) - Tabelle3!$M$13) / Tabelle3!$N$13, 0), "" ) ) )</f>
        <v/>
      </c>
      <c r="AE136" t="str">
        <f>IF(ISBLANK(R136), "", IF(E136="m", ROUNDDOWN((SQRT(R136) - Tabelle3!$R$14) / Tabelle3!$S$14, 0), IF(E136="w", ROUNDDOWN((SQRT(R136) - Tabelle3!$M$14) / Tabelle3!$N$14, 0), "" ) ) )</f>
        <v/>
      </c>
      <c r="AF13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36" s="30" t="str">
        <f>IF(D136 &lt;&gt; "",
    IF(E136 = "m",
        IF(AF136 &gt;= VLOOKUP(D136, Tabelle3!$A$26:$D$36, 4, TRUE), "Ehrenurkunde",
        IF(AF136 &gt;= VLOOKUP(D136, Tabelle3!$A$26:$D$36, 3, TRUE), "Siegerurkunde", "Teilnehmerurkunde")),
    IF(AF136 &gt;= VLOOKUP(D136, Tabelle3!$A$15:$D$24, 4, TRUE), "Ehrenurkunde",
        IF(AF136 &gt;= VLOOKUP(D136, Tabelle3!$A$15:$D$24, 3, TRUE), "Siegerurkunde", "Teilnehmerurkunde"))
    ),
"")</f>
        <v/>
      </c>
    </row>
    <row r="137" spans="1:33">
      <c r="A137" s="31"/>
      <c r="B137" s="31"/>
      <c r="C137" s="31"/>
      <c r="D137" s="31"/>
      <c r="E137" s="31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t="str">
        <f>IF(ISBLANK(F137),"",IF($B$1="Mit Hand",
    IF(E137="m", ROUNDDOWN(($F$2/(F137+0.24)-Tabelle3!$R$2)/Tabelle3!$S$2, 0),
    IF(E137="w", ROUNDDOWN(($F$2/(F137+0.24)- Tabelle3!$M$2)/Tabelle3!$N$2, 0), "")),
IF($B$1="Elektronisch",
    IF(E137="m", ROUNDDOWN((($F$2/F137)- Tabelle3!$R$2)/Tabelle3!$S$2, 0),
    IF(E137="w", ROUNDDOWN((($F$2/F137)- Tabelle3!$M$2)/Tabelle3!$N$2, 0), "")),
"")))</f>
        <v/>
      </c>
      <c r="T137" t="str">
        <f>IF(ISBLANK(G137), "",
IF($B$1="Mit Hand",
    IF(E137="m", ROUNDDOWN(($G$2/(G137+0.24)-Tabelle3!$R$3)/Tabelle3!$S$3, 0),
    IF(E137="w", ROUNDDOWN(($G$2/(G137+0.24)- Tabelle3!$M$3)/Tabelle3!$N$3, 0), "")),
IF($B$1="Elektronisch",
    IF(E137="m", ROUNDDOWN((($G$2/G137)- Tabelle3!$R$3)/Tabelle3!$S$3, 0),
    IF(E137="w", ROUNDDOWN((($G$2/G137)- Tabelle3!$M$3)/Tabelle3!$N$3, 0), "")),
"")))</f>
        <v/>
      </c>
      <c r="U137" t="str">
        <f>IF(ISBLANK(H137),"",
IF($B$1="Mit Hand",
    IF(E137="m", ROUNDDOWN(($H$2/(H137+0.24)-Tabelle3!$R$4)/Tabelle3!$S$4, 0),
    IF(E137="w", ROUNDDOWN(($H$2/(H137+0.24)- Tabelle3!$M$4)/Tabelle3!$N$4, 0), "")),
IF($B$1="Elektronisch",
    IF(E137="m", ROUNDDOWN((($H$2/H137)- Tabelle3!$R$4)/Tabelle3!$S$4, 0),
    IF(E137="w", ROUNDDOWN((($H$2/H137)- Tabelle3!$M$4)/Tabelle3!$N$4, 0), "")),
"")))</f>
        <v/>
      </c>
      <c r="V137" t="str">
        <f>IF(ISBLANK(I137), "",
IF(E137="m", ROUNDDOWN((($I$2/I137)- Tabelle3!$R$5)/Tabelle3!$S$5, 0),
    IF(E137="w", ROUNDDOWN((($I$2/I137)- Tabelle3!$M$5)/Tabelle3!$N$5, 0), "")))</f>
        <v/>
      </c>
      <c r="W137" t="str">
        <f>IF(ISBLANK(J137),"",
IF(E137="m", ROUNDDOWN((($J$2/J137)- Tabelle3!$R$6)/Tabelle3!$S$6, 0)))</f>
        <v/>
      </c>
      <c r="X137" t="str">
        <f>IF(ISBLANK(K137), "",
IF(E137="m", ROUNDDOWN((($K$2/K137)- Tabelle3!$R$7)/Tabelle3!$S$7, 0),
    IF(E137="w", ROUNDDOWN((($K$2/K137)- Tabelle3!$M$7)/Tabelle3!$N$7, 0), "")))</f>
        <v/>
      </c>
      <c r="Y137" t="str">
        <f>IF(ISBLANK(L137), "",
IF(E137="m", ROUNDDOWN((($L$2/L137)- Tabelle3!$R$8)/Tabelle3!$S$8, 0),
    IF(E137="w", ROUNDDOWN((($L$2/L137)- Tabelle3!$M$8)/Tabelle3!$N$8, 0), "")))</f>
        <v/>
      </c>
      <c r="Z137" t="str">
        <f>IF(ISBLANK(M137),
    "",
    IF(E137="m",
        ROUNDDOWN((SQRT(M137) - Tabelle3!$R$9) / Tabelle3!$S$9, 0),
        IF(E137="w",
            ROUNDDOWN((SQRT(M137) - Tabelle3!$M$9) / Tabelle3!$N$9, 0),
            ""
        )
    )
)</f>
        <v/>
      </c>
      <c r="AA137" t="str">
        <f>IF(ISBLANK(N137), "", IF(E137="m", ROUNDDOWN((SQRT(N137) - Tabelle3!$R$10) / Tabelle3!$S$10, 0), IF(E137="w", ROUNDDOWN((SQRT(N137) - Tabelle3!$M$10) / Tabelle3!$N$10, 0), "" ) ) )</f>
        <v/>
      </c>
      <c r="AB137" t="str">
        <f>IF(ISBLANK(O137),"", IF(E137="m", ROUNDDOWN((SQRT(O137) - Tabelle3!$R$11) / Tabelle3!$S$11, 0), IF(E137="w", ROUNDDOWN((SQRT(O137) - Tabelle3!$M$11) / Tabelle3!$N$11, 0), "" ) ) )</f>
        <v/>
      </c>
      <c r="AC137" t="str">
        <f>IF(ISBLANK(P137), "", IF(E137="m", ROUNDDOWN((SQRT(P137) - Tabelle3!$R$12) / Tabelle3!$S$12, 0), IF(E137="w", ROUNDDOWN((SQRT(P137) - Tabelle3!$M$12) / Tabelle3!$N$12, 0), "" ) ) )</f>
        <v/>
      </c>
      <c r="AD137" t="str">
        <f>IF(ISBLANK(Q137), "", IF(E137="m", ROUNDDOWN((SQRT(Q137) - Tabelle3!$R$13) / Tabelle3!$S$13, 0), IF(E137="w", ROUNDDOWN((SQRT(Q137) - Tabelle3!$M$13) / Tabelle3!$N$13, 0), "" ) ) )</f>
        <v/>
      </c>
      <c r="AE137" t="str">
        <f>IF(ISBLANK(R137), "", IF(E137="m", ROUNDDOWN((SQRT(R137) - Tabelle3!$R$14) / Tabelle3!$S$14, 0), IF(E137="w", ROUNDDOWN((SQRT(R137) - Tabelle3!$M$14) / Tabelle3!$N$14, 0), "" ) ) )</f>
        <v/>
      </c>
      <c r="AF13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37" s="30" t="str">
        <f>IF(D137 &lt;&gt; "",
    IF(E137 = "m",
        IF(AF137 &gt;= VLOOKUP(D137, Tabelle3!$A$26:$D$36, 4, TRUE), "Ehrenurkunde",
        IF(AF137 &gt;= VLOOKUP(D137, Tabelle3!$A$26:$D$36, 3, TRUE), "Siegerurkunde", "Teilnehmerurkunde")),
    IF(AF137 &gt;= VLOOKUP(D137, Tabelle3!$A$15:$D$24, 4, TRUE), "Ehrenurkunde",
        IF(AF137 &gt;= VLOOKUP(D137, Tabelle3!$A$15:$D$24, 3, TRUE), "Siegerurkunde", "Teilnehmerurkunde"))
    ),
"")</f>
        <v/>
      </c>
    </row>
    <row r="138" spans="1:33">
      <c r="A138" s="31"/>
      <c r="B138" s="31"/>
      <c r="C138" s="31"/>
      <c r="D138" s="31"/>
      <c r="E138" s="31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t="str">
        <f>IF(ISBLANK(F138),"",IF($B$1="Mit Hand",
    IF(E138="m", ROUNDDOWN(($F$2/(F138+0.24)-Tabelle3!$R$2)/Tabelle3!$S$2, 0),
    IF(E138="w", ROUNDDOWN(($F$2/(F138+0.24)- Tabelle3!$M$2)/Tabelle3!$N$2, 0), "")),
IF($B$1="Elektronisch",
    IF(E138="m", ROUNDDOWN((($F$2/F138)- Tabelle3!$R$2)/Tabelle3!$S$2, 0),
    IF(E138="w", ROUNDDOWN((($F$2/F138)- Tabelle3!$M$2)/Tabelle3!$N$2, 0), "")),
"")))</f>
        <v/>
      </c>
      <c r="T138" t="str">
        <f>IF(ISBLANK(G138), "",
IF($B$1="Mit Hand",
    IF(E138="m", ROUNDDOWN(($G$2/(G138+0.24)-Tabelle3!$R$3)/Tabelle3!$S$3, 0),
    IF(E138="w", ROUNDDOWN(($G$2/(G138+0.24)- Tabelle3!$M$3)/Tabelle3!$N$3, 0), "")),
IF($B$1="Elektronisch",
    IF(E138="m", ROUNDDOWN((($G$2/G138)- Tabelle3!$R$3)/Tabelle3!$S$3, 0),
    IF(E138="w", ROUNDDOWN((($G$2/G138)- Tabelle3!$M$3)/Tabelle3!$N$3, 0), "")),
"")))</f>
        <v/>
      </c>
      <c r="U138" t="str">
        <f>IF(ISBLANK(H138),"",
IF($B$1="Mit Hand",
    IF(E138="m", ROUNDDOWN(($H$2/(H138+0.24)-Tabelle3!$R$4)/Tabelle3!$S$4, 0),
    IF(E138="w", ROUNDDOWN(($H$2/(H138+0.24)- Tabelle3!$M$4)/Tabelle3!$N$4, 0), "")),
IF($B$1="Elektronisch",
    IF(E138="m", ROUNDDOWN((($H$2/H138)- Tabelle3!$R$4)/Tabelle3!$S$4, 0),
    IF(E138="w", ROUNDDOWN((($H$2/H138)- Tabelle3!$M$4)/Tabelle3!$N$4, 0), "")),
"")))</f>
        <v/>
      </c>
      <c r="V138" t="str">
        <f>IF(ISBLANK(I138), "",
IF(E138="m", ROUNDDOWN((($I$2/I138)- Tabelle3!$R$5)/Tabelle3!$S$5, 0),
    IF(E138="w", ROUNDDOWN((($I$2/I138)- Tabelle3!$M$5)/Tabelle3!$N$5, 0), "")))</f>
        <v/>
      </c>
      <c r="W138" t="str">
        <f>IF(ISBLANK(J138),"",
IF(E138="m", ROUNDDOWN((($J$2/J138)- Tabelle3!$R$6)/Tabelle3!$S$6, 0)))</f>
        <v/>
      </c>
      <c r="X138" t="str">
        <f>IF(ISBLANK(K138), "",
IF(E138="m", ROUNDDOWN((($K$2/K138)- Tabelle3!$R$7)/Tabelle3!$S$7, 0),
    IF(E138="w", ROUNDDOWN((($K$2/K138)- Tabelle3!$M$7)/Tabelle3!$N$7, 0), "")))</f>
        <v/>
      </c>
      <c r="Y138" t="str">
        <f>IF(ISBLANK(L138), "",
IF(E138="m", ROUNDDOWN((($L$2/L138)- Tabelle3!$R$8)/Tabelle3!$S$8, 0),
    IF(E138="w", ROUNDDOWN((($L$2/L138)- Tabelle3!$M$8)/Tabelle3!$N$8, 0), "")))</f>
        <v/>
      </c>
      <c r="Z138" t="str">
        <f>IF(ISBLANK(M138),
    "",
    IF(E138="m",
        ROUNDDOWN((SQRT(M138) - Tabelle3!$R$9) / Tabelle3!$S$9, 0),
        IF(E138="w",
            ROUNDDOWN((SQRT(M138) - Tabelle3!$M$9) / Tabelle3!$N$9, 0),
            ""
        )
    )
)</f>
        <v/>
      </c>
      <c r="AA138" t="str">
        <f>IF(ISBLANK(N138), "", IF(E138="m", ROUNDDOWN((SQRT(N138) - Tabelle3!$R$10) / Tabelle3!$S$10, 0), IF(E138="w", ROUNDDOWN((SQRT(N138) - Tabelle3!$M$10) / Tabelle3!$N$10, 0), "" ) ) )</f>
        <v/>
      </c>
      <c r="AB138" t="str">
        <f>IF(ISBLANK(O138),"", IF(E138="m", ROUNDDOWN((SQRT(O138) - Tabelle3!$R$11) / Tabelle3!$S$11, 0), IF(E138="w", ROUNDDOWN((SQRT(O138) - Tabelle3!$M$11) / Tabelle3!$N$11, 0), "" ) ) )</f>
        <v/>
      </c>
      <c r="AC138" t="str">
        <f>IF(ISBLANK(P138), "", IF(E138="m", ROUNDDOWN((SQRT(P138) - Tabelle3!$R$12) / Tabelle3!$S$12, 0), IF(E138="w", ROUNDDOWN((SQRT(P138) - Tabelle3!$M$12) / Tabelle3!$N$12, 0), "" ) ) )</f>
        <v/>
      </c>
      <c r="AD138" t="str">
        <f>IF(ISBLANK(Q138), "", IF(E138="m", ROUNDDOWN((SQRT(Q138) - Tabelle3!$R$13) / Tabelle3!$S$13, 0), IF(E138="w", ROUNDDOWN((SQRT(Q138) - Tabelle3!$M$13) / Tabelle3!$N$13, 0), "" ) ) )</f>
        <v/>
      </c>
      <c r="AE138" t="str">
        <f>IF(ISBLANK(R138), "", IF(E138="m", ROUNDDOWN((SQRT(R138) - Tabelle3!$R$14) / Tabelle3!$S$14, 0), IF(E138="w", ROUNDDOWN((SQRT(R138) - Tabelle3!$M$14) / Tabelle3!$N$14, 0), "" ) ) )</f>
        <v/>
      </c>
      <c r="AF13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38" s="30" t="str">
        <f>IF(D138 &lt;&gt; "",
    IF(E138 = "m",
        IF(AF138 &gt;= VLOOKUP(D138, Tabelle3!$A$26:$D$36, 4, TRUE), "Ehrenurkunde",
        IF(AF138 &gt;= VLOOKUP(D138, Tabelle3!$A$26:$D$36, 3, TRUE), "Siegerurkunde", "Teilnehmerurkunde")),
    IF(AF138 &gt;= VLOOKUP(D138, Tabelle3!$A$15:$D$24, 4, TRUE), "Ehrenurkunde",
        IF(AF138 &gt;= VLOOKUP(D138, Tabelle3!$A$15:$D$24, 3, TRUE), "Siegerurkunde", "Teilnehmerurkunde"))
    ),
"")</f>
        <v/>
      </c>
    </row>
    <row r="139" spans="1:33">
      <c r="A139" s="31"/>
      <c r="B139" s="31"/>
      <c r="C139" s="31"/>
      <c r="D139" s="31"/>
      <c r="E139" s="31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t="str">
        <f>IF(ISBLANK(F139),"",IF($B$1="Mit Hand",
    IF(E139="m", ROUNDDOWN(($F$2/(F139+0.24)-Tabelle3!$R$2)/Tabelle3!$S$2, 0),
    IF(E139="w", ROUNDDOWN(($F$2/(F139+0.24)- Tabelle3!$M$2)/Tabelle3!$N$2, 0), "")),
IF($B$1="Elektronisch",
    IF(E139="m", ROUNDDOWN((($F$2/F139)- Tabelle3!$R$2)/Tabelle3!$S$2, 0),
    IF(E139="w", ROUNDDOWN((($F$2/F139)- Tabelle3!$M$2)/Tabelle3!$N$2, 0), "")),
"")))</f>
        <v/>
      </c>
      <c r="T139" t="str">
        <f>IF(ISBLANK(G139), "",
IF($B$1="Mit Hand",
    IF(E139="m", ROUNDDOWN(($G$2/(G139+0.24)-Tabelle3!$R$3)/Tabelle3!$S$3, 0),
    IF(E139="w", ROUNDDOWN(($G$2/(G139+0.24)- Tabelle3!$M$3)/Tabelle3!$N$3, 0), "")),
IF($B$1="Elektronisch",
    IF(E139="m", ROUNDDOWN((($G$2/G139)- Tabelle3!$R$3)/Tabelle3!$S$3, 0),
    IF(E139="w", ROUNDDOWN((($G$2/G139)- Tabelle3!$M$3)/Tabelle3!$N$3, 0), "")),
"")))</f>
        <v/>
      </c>
      <c r="U139" t="str">
        <f>IF(ISBLANK(H139),"",
IF($B$1="Mit Hand",
    IF(E139="m", ROUNDDOWN(($H$2/(H139+0.24)-Tabelle3!$R$4)/Tabelle3!$S$4, 0),
    IF(E139="w", ROUNDDOWN(($H$2/(H139+0.24)- Tabelle3!$M$4)/Tabelle3!$N$4, 0), "")),
IF($B$1="Elektronisch",
    IF(E139="m", ROUNDDOWN((($H$2/H139)- Tabelle3!$R$4)/Tabelle3!$S$4, 0),
    IF(E139="w", ROUNDDOWN((($H$2/H139)- Tabelle3!$M$4)/Tabelle3!$N$4, 0), "")),
"")))</f>
        <v/>
      </c>
      <c r="V139" t="str">
        <f>IF(ISBLANK(I139), "",
IF(E139="m", ROUNDDOWN((($I$2/I139)- Tabelle3!$R$5)/Tabelle3!$S$5, 0),
    IF(E139="w", ROUNDDOWN((($I$2/I139)- Tabelle3!$M$5)/Tabelle3!$N$5, 0), "")))</f>
        <v/>
      </c>
      <c r="W139" t="str">
        <f>IF(ISBLANK(J139),"",
IF(E139="m", ROUNDDOWN((($J$2/J139)- Tabelle3!$R$6)/Tabelle3!$S$6, 0)))</f>
        <v/>
      </c>
      <c r="X139" t="str">
        <f>IF(ISBLANK(K139), "",
IF(E139="m", ROUNDDOWN((($K$2/K139)- Tabelle3!$R$7)/Tabelle3!$S$7, 0),
    IF(E139="w", ROUNDDOWN((($K$2/K139)- Tabelle3!$M$7)/Tabelle3!$N$7, 0), "")))</f>
        <v/>
      </c>
      <c r="Y139" t="str">
        <f>IF(ISBLANK(L139), "",
IF(E139="m", ROUNDDOWN((($L$2/L139)- Tabelle3!$R$8)/Tabelle3!$S$8, 0),
    IF(E139="w", ROUNDDOWN((($L$2/L139)- Tabelle3!$M$8)/Tabelle3!$N$8, 0), "")))</f>
        <v/>
      </c>
      <c r="Z139" t="str">
        <f>IF(ISBLANK(M139),
    "",
    IF(E139="m",
        ROUNDDOWN((SQRT(M139) - Tabelle3!$R$9) / Tabelle3!$S$9, 0),
        IF(E139="w",
            ROUNDDOWN((SQRT(M139) - Tabelle3!$M$9) / Tabelle3!$N$9, 0),
            ""
        )
    )
)</f>
        <v/>
      </c>
      <c r="AA139" t="str">
        <f>IF(ISBLANK(N139), "", IF(E139="m", ROUNDDOWN((SQRT(N139) - Tabelle3!$R$10) / Tabelle3!$S$10, 0), IF(E139="w", ROUNDDOWN((SQRT(N139) - Tabelle3!$M$10) / Tabelle3!$N$10, 0), "" ) ) )</f>
        <v/>
      </c>
      <c r="AB139" t="str">
        <f>IF(ISBLANK(O139),"", IF(E139="m", ROUNDDOWN((SQRT(O139) - Tabelle3!$R$11) / Tabelle3!$S$11, 0), IF(E139="w", ROUNDDOWN((SQRT(O139) - Tabelle3!$M$11) / Tabelle3!$N$11, 0), "" ) ) )</f>
        <v/>
      </c>
      <c r="AC139" t="str">
        <f>IF(ISBLANK(P139), "", IF(E139="m", ROUNDDOWN((SQRT(P139) - Tabelle3!$R$12) / Tabelle3!$S$12, 0), IF(E139="w", ROUNDDOWN((SQRT(P139) - Tabelle3!$M$12) / Tabelle3!$N$12, 0), "" ) ) )</f>
        <v/>
      </c>
      <c r="AD139" t="str">
        <f>IF(ISBLANK(Q139), "", IF(E139="m", ROUNDDOWN((SQRT(Q139) - Tabelle3!$R$13) / Tabelle3!$S$13, 0), IF(E139="w", ROUNDDOWN((SQRT(Q139) - Tabelle3!$M$13) / Tabelle3!$N$13, 0), "" ) ) )</f>
        <v/>
      </c>
      <c r="AE139" t="str">
        <f>IF(ISBLANK(R139), "", IF(E139="m", ROUNDDOWN((SQRT(R139) - Tabelle3!$R$14) / Tabelle3!$S$14, 0), IF(E139="w", ROUNDDOWN((SQRT(R139) - Tabelle3!$M$14) / Tabelle3!$N$14, 0), "" ) ) )</f>
        <v/>
      </c>
      <c r="AF13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39" s="30" t="str">
        <f>IF(D139 &lt;&gt; "",
    IF(E139 = "m",
        IF(AF139 &gt;= VLOOKUP(D139, Tabelle3!$A$26:$D$36, 4, TRUE), "Ehrenurkunde",
        IF(AF139 &gt;= VLOOKUP(D139, Tabelle3!$A$26:$D$36, 3, TRUE), "Siegerurkunde", "Teilnehmerurkunde")),
    IF(AF139 &gt;= VLOOKUP(D139, Tabelle3!$A$15:$D$24, 4, TRUE), "Ehrenurkunde",
        IF(AF139 &gt;= VLOOKUP(D139, Tabelle3!$A$15:$D$24, 3, TRUE), "Siegerurkunde", "Teilnehmerurkunde"))
    ),
"")</f>
        <v/>
      </c>
    </row>
    <row r="140" spans="1:33">
      <c r="A140" s="31"/>
      <c r="B140" s="31"/>
      <c r="C140" s="31"/>
      <c r="D140" s="31"/>
      <c r="E140" s="31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t="str">
        <f>IF(ISBLANK(F140),"",IF($B$1="Mit Hand",
    IF(E140="m", ROUNDDOWN(($F$2/(F140+0.24)-Tabelle3!$R$2)/Tabelle3!$S$2, 0),
    IF(E140="w", ROUNDDOWN(($F$2/(F140+0.24)- Tabelle3!$M$2)/Tabelle3!$N$2, 0), "")),
IF($B$1="Elektronisch",
    IF(E140="m", ROUNDDOWN((($F$2/F140)- Tabelle3!$R$2)/Tabelle3!$S$2, 0),
    IF(E140="w", ROUNDDOWN((($F$2/F140)- Tabelle3!$M$2)/Tabelle3!$N$2, 0), "")),
"")))</f>
        <v/>
      </c>
      <c r="T140" t="str">
        <f>IF(ISBLANK(G140), "",
IF($B$1="Mit Hand",
    IF(E140="m", ROUNDDOWN(($G$2/(G140+0.24)-Tabelle3!$R$3)/Tabelle3!$S$3, 0),
    IF(E140="w", ROUNDDOWN(($G$2/(G140+0.24)- Tabelle3!$M$3)/Tabelle3!$N$3, 0), "")),
IF($B$1="Elektronisch",
    IF(E140="m", ROUNDDOWN((($G$2/G140)- Tabelle3!$R$3)/Tabelle3!$S$3, 0),
    IF(E140="w", ROUNDDOWN((($G$2/G140)- Tabelle3!$M$3)/Tabelle3!$N$3, 0), "")),
"")))</f>
        <v/>
      </c>
      <c r="U140" t="str">
        <f>IF(ISBLANK(H140),"",
IF($B$1="Mit Hand",
    IF(E140="m", ROUNDDOWN(($H$2/(H140+0.24)-Tabelle3!$R$4)/Tabelle3!$S$4, 0),
    IF(E140="w", ROUNDDOWN(($H$2/(H140+0.24)- Tabelle3!$M$4)/Tabelle3!$N$4, 0), "")),
IF($B$1="Elektronisch",
    IF(E140="m", ROUNDDOWN((($H$2/H140)- Tabelle3!$R$4)/Tabelle3!$S$4, 0),
    IF(E140="w", ROUNDDOWN((($H$2/H140)- Tabelle3!$M$4)/Tabelle3!$N$4, 0), "")),
"")))</f>
        <v/>
      </c>
      <c r="V140" t="str">
        <f>IF(ISBLANK(I140), "",
IF(E140="m", ROUNDDOWN((($I$2/I140)- Tabelle3!$R$5)/Tabelle3!$S$5, 0),
    IF(E140="w", ROUNDDOWN((($I$2/I140)- Tabelle3!$M$5)/Tabelle3!$N$5, 0), "")))</f>
        <v/>
      </c>
      <c r="W140" t="str">
        <f>IF(ISBLANK(J140),"",
IF(E140="m", ROUNDDOWN((($J$2/J140)- Tabelle3!$R$6)/Tabelle3!$S$6, 0)))</f>
        <v/>
      </c>
      <c r="X140" t="str">
        <f>IF(ISBLANK(K140), "",
IF(E140="m", ROUNDDOWN((($K$2/K140)- Tabelle3!$R$7)/Tabelle3!$S$7, 0),
    IF(E140="w", ROUNDDOWN((($K$2/K140)- Tabelle3!$M$7)/Tabelle3!$N$7, 0), "")))</f>
        <v/>
      </c>
      <c r="Y140" t="str">
        <f>IF(ISBLANK(L140), "",
IF(E140="m", ROUNDDOWN((($L$2/L140)- Tabelle3!$R$8)/Tabelle3!$S$8, 0),
    IF(E140="w", ROUNDDOWN((($L$2/L140)- Tabelle3!$M$8)/Tabelle3!$N$8, 0), "")))</f>
        <v/>
      </c>
      <c r="Z140" t="str">
        <f>IF(ISBLANK(M140),
    "",
    IF(E140="m",
        ROUNDDOWN((SQRT(M140) - Tabelle3!$R$9) / Tabelle3!$S$9, 0),
        IF(E140="w",
            ROUNDDOWN((SQRT(M140) - Tabelle3!$M$9) / Tabelle3!$N$9, 0),
            ""
        )
    )
)</f>
        <v/>
      </c>
      <c r="AA140" t="str">
        <f>IF(ISBLANK(N140), "", IF(E140="m", ROUNDDOWN((SQRT(N140) - Tabelle3!$R$10) / Tabelle3!$S$10, 0), IF(E140="w", ROUNDDOWN((SQRT(N140) - Tabelle3!$M$10) / Tabelle3!$N$10, 0), "" ) ) )</f>
        <v/>
      </c>
      <c r="AB140" t="str">
        <f>IF(ISBLANK(O140),"", IF(E140="m", ROUNDDOWN((SQRT(O140) - Tabelle3!$R$11) / Tabelle3!$S$11, 0), IF(E140="w", ROUNDDOWN((SQRT(O140) - Tabelle3!$M$11) / Tabelle3!$N$11, 0), "" ) ) )</f>
        <v/>
      </c>
      <c r="AC140" t="str">
        <f>IF(ISBLANK(P140), "", IF(E140="m", ROUNDDOWN((SQRT(P140) - Tabelle3!$R$12) / Tabelle3!$S$12, 0), IF(E140="w", ROUNDDOWN((SQRT(P140) - Tabelle3!$M$12) / Tabelle3!$N$12, 0), "" ) ) )</f>
        <v/>
      </c>
      <c r="AD140" t="str">
        <f>IF(ISBLANK(Q140), "", IF(E140="m", ROUNDDOWN((SQRT(Q140) - Tabelle3!$R$13) / Tabelle3!$S$13, 0), IF(E140="w", ROUNDDOWN((SQRT(Q140) - Tabelle3!$M$13) / Tabelle3!$N$13, 0), "" ) ) )</f>
        <v/>
      </c>
      <c r="AE140" t="str">
        <f>IF(ISBLANK(R140), "", IF(E140="m", ROUNDDOWN((SQRT(R140) - Tabelle3!$R$14) / Tabelle3!$S$14, 0), IF(E140="w", ROUNDDOWN((SQRT(R140) - Tabelle3!$M$14) / Tabelle3!$N$14, 0), "" ) ) )</f>
        <v/>
      </c>
      <c r="AF14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40" s="30" t="str">
        <f>IF(D140 &lt;&gt; "",
    IF(E140 = "m",
        IF(AF140 &gt;= VLOOKUP(D140, Tabelle3!$A$26:$D$36, 4, TRUE), "Ehrenurkunde",
        IF(AF140 &gt;= VLOOKUP(D140, Tabelle3!$A$26:$D$36, 3, TRUE), "Siegerurkunde", "Teilnehmerurkunde")),
    IF(AF140 &gt;= VLOOKUP(D140, Tabelle3!$A$15:$D$24, 4, TRUE), "Ehrenurkunde",
        IF(AF140 &gt;= VLOOKUP(D140, Tabelle3!$A$15:$D$24, 3, TRUE), "Siegerurkunde", "Teilnehmerurkunde"))
    ),
"")</f>
        <v/>
      </c>
    </row>
    <row r="141" spans="1:33">
      <c r="A141" s="31"/>
      <c r="B141" s="31"/>
      <c r="C141" s="31"/>
      <c r="D141" s="31"/>
      <c r="E141" s="31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t="str">
        <f>IF(ISBLANK(F141),"",IF($B$1="Mit Hand",
    IF(E141="m", ROUNDDOWN(($F$2/(F141+0.24)-Tabelle3!$R$2)/Tabelle3!$S$2, 0),
    IF(E141="w", ROUNDDOWN(($F$2/(F141+0.24)- Tabelle3!$M$2)/Tabelle3!$N$2, 0), "")),
IF($B$1="Elektronisch",
    IF(E141="m", ROUNDDOWN((($F$2/F141)- Tabelle3!$R$2)/Tabelle3!$S$2, 0),
    IF(E141="w", ROUNDDOWN((($F$2/F141)- Tabelle3!$M$2)/Tabelle3!$N$2, 0), "")),
"")))</f>
        <v/>
      </c>
      <c r="T141" t="str">
        <f>IF(ISBLANK(G141), "",
IF($B$1="Mit Hand",
    IF(E141="m", ROUNDDOWN(($G$2/(G141+0.24)-Tabelle3!$R$3)/Tabelle3!$S$3, 0),
    IF(E141="w", ROUNDDOWN(($G$2/(G141+0.24)- Tabelle3!$M$3)/Tabelle3!$N$3, 0), "")),
IF($B$1="Elektronisch",
    IF(E141="m", ROUNDDOWN((($G$2/G141)- Tabelle3!$R$3)/Tabelle3!$S$3, 0),
    IF(E141="w", ROUNDDOWN((($G$2/G141)- Tabelle3!$M$3)/Tabelle3!$N$3, 0), "")),
"")))</f>
        <v/>
      </c>
      <c r="U141" t="str">
        <f>IF(ISBLANK(H141),"",
IF($B$1="Mit Hand",
    IF(E141="m", ROUNDDOWN(($H$2/(H141+0.24)-Tabelle3!$R$4)/Tabelle3!$S$4, 0),
    IF(E141="w", ROUNDDOWN(($H$2/(H141+0.24)- Tabelle3!$M$4)/Tabelle3!$N$4, 0), "")),
IF($B$1="Elektronisch",
    IF(E141="m", ROUNDDOWN((($H$2/H141)- Tabelle3!$R$4)/Tabelle3!$S$4, 0),
    IF(E141="w", ROUNDDOWN((($H$2/H141)- Tabelle3!$M$4)/Tabelle3!$N$4, 0), "")),
"")))</f>
        <v/>
      </c>
      <c r="V141" t="str">
        <f>IF(ISBLANK(I141), "",
IF(E141="m", ROUNDDOWN((($I$2/I141)- Tabelle3!$R$5)/Tabelle3!$S$5, 0),
    IF(E141="w", ROUNDDOWN((($I$2/I141)- Tabelle3!$M$5)/Tabelle3!$N$5, 0), "")))</f>
        <v/>
      </c>
      <c r="W141" t="str">
        <f>IF(ISBLANK(J141),"",
IF(E141="m", ROUNDDOWN((($J$2/J141)- Tabelle3!$R$6)/Tabelle3!$S$6, 0)))</f>
        <v/>
      </c>
      <c r="X141" t="str">
        <f>IF(ISBLANK(K141), "",
IF(E141="m", ROUNDDOWN((($K$2/K141)- Tabelle3!$R$7)/Tabelle3!$S$7, 0),
    IF(E141="w", ROUNDDOWN((($K$2/K141)- Tabelle3!$M$7)/Tabelle3!$N$7, 0), "")))</f>
        <v/>
      </c>
      <c r="Y141" t="str">
        <f>IF(ISBLANK(L141), "",
IF(E141="m", ROUNDDOWN((($L$2/L141)- Tabelle3!$R$8)/Tabelle3!$S$8, 0),
    IF(E141="w", ROUNDDOWN((($L$2/L141)- Tabelle3!$M$8)/Tabelle3!$N$8, 0), "")))</f>
        <v/>
      </c>
      <c r="Z141" t="str">
        <f>IF(ISBLANK(M141),
    "",
    IF(E141="m",
        ROUNDDOWN((SQRT(M141) - Tabelle3!$R$9) / Tabelle3!$S$9, 0),
        IF(E141="w",
            ROUNDDOWN((SQRT(M141) - Tabelle3!$M$9) / Tabelle3!$N$9, 0),
            ""
        )
    )
)</f>
        <v/>
      </c>
      <c r="AA141" t="str">
        <f>IF(ISBLANK(N141), "", IF(E141="m", ROUNDDOWN((SQRT(N141) - Tabelle3!$R$10) / Tabelle3!$S$10, 0), IF(E141="w", ROUNDDOWN((SQRT(N141) - Tabelle3!$M$10) / Tabelle3!$N$10, 0), "" ) ) )</f>
        <v/>
      </c>
      <c r="AB141" t="str">
        <f>IF(ISBLANK(O141),"", IF(E141="m", ROUNDDOWN((SQRT(O141) - Tabelle3!$R$11) / Tabelle3!$S$11, 0), IF(E141="w", ROUNDDOWN((SQRT(O141) - Tabelle3!$M$11) / Tabelle3!$N$11, 0), "" ) ) )</f>
        <v/>
      </c>
      <c r="AC141" t="str">
        <f>IF(ISBLANK(P141), "", IF(E141="m", ROUNDDOWN((SQRT(P141) - Tabelle3!$R$12) / Tabelle3!$S$12, 0), IF(E141="w", ROUNDDOWN((SQRT(P141) - Tabelle3!$M$12) / Tabelle3!$N$12, 0), "" ) ) )</f>
        <v/>
      </c>
      <c r="AD141" t="str">
        <f>IF(ISBLANK(Q141), "", IF(E141="m", ROUNDDOWN((SQRT(Q141) - Tabelle3!$R$13) / Tabelle3!$S$13, 0), IF(E141="w", ROUNDDOWN((SQRT(Q141) - Tabelle3!$M$13) / Tabelle3!$N$13, 0), "" ) ) )</f>
        <v/>
      </c>
      <c r="AE141" t="str">
        <f>IF(ISBLANK(R141), "", IF(E141="m", ROUNDDOWN((SQRT(R141) - Tabelle3!$R$14) / Tabelle3!$S$14, 0), IF(E141="w", ROUNDDOWN((SQRT(R141) - Tabelle3!$M$14) / Tabelle3!$N$14, 0), "" ) ) )</f>
        <v/>
      </c>
      <c r="AF14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41" s="30" t="str">
        <f>IF(D141 &lt;&gt; "",
    IF(E141 = "m",
        IF(AF141 &gt;= VLOOKUP(D141, Tabelle3!$A$26:$D$36, 4, TRUE), "Ehrenurkunde",
        IF(AF141 &gt;= VLOOKUP(D141, Tabelle3!$A$26:$D$36, 3, TRUE), "Siegerurkunde", "Teilnehmerurkunde")),
    IF(AF141 &gt;= VLOOKUP(D141, Tabelle3!$A$15:$D$24, 4, TRUE), "Ehrenurkunde",
        IF(AF141 &gt;= VLOOKUP(D141, Tabelle3!$A$15:$D$24, 3, TRUE), "Siegerurkunde", "Teilnehmerurkunde"))
    ),
"")</f>
        <v/>
      </c>
    </row>
    <row r="142" spans="1:33">
      <c r="A142" s="31"/>
      <c r="B142" s="31"/>
      <c r="C142" s="31"/>
      <c r="D142" s="31"/>
      <c r="E142" s="31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t="str">
        <f>IF(ISBLANK(F142),"",IF($B$1="Mit Hand",
    IF(E142="m", ROUNDDOWN(($F$2/(F142+0.24)-Tabelle3!$R$2)/Tabelle3!$S$2, 0),
    IF(E142="w", ROUNDDOWN(($F$2/(F142+0.24)- Tabelle3!$M$2)/Tabelle3!$N$2, 0), "")),
IF($B$1="Elektronisch",
    IF(E142="m", ROUNDDOWN((($F$2/F142)- Tabelle3!$R$2)/Tabelle3!$S$2, 0),
    IF(E142="w", ROUNDDOWN((($F$2/F142)- Tabelle3!$M$2)/Tabelle3!$N$2, 0), "")),
"")))</f>
        <v/>
      </c>
      <c r="T142" t="str">
        <f>IF(ISBLANK(G142), "",
IF($B$1="Mit Hand",
    IF(E142="m", ROUNDDOWN(($G$2/(G142+0.24)-Tabelle3!$R$3)/Tabelle3!$S$3, 0),
    IF(E142="w", ROUNDDOWN(($G$2/(G142+0.24)- Tabelle3!$M$3)/Tabelle3!$N$3, 0), "")),
IF($B$1="Elektronisch",
    IF(E142="m", ROUNDDOWN((($G$2/G142)- Tabelle3!$R$3)/Tabelle3!$S$3, 0),
    IF(E142="w", ROUNDDOWN((($G$2/G142)- Tabelle3!$M$3)/Tabelle3!$N$3, 0), "")),
"")))</f>
        <v/>
      </c>
      <c r="U142" t="str">
        <f>IF(ISBLANK(H142),"",
IF($B$1="Mit Hand",
    IF(E142="m", ROUNDDOWN(($H$2/(H142+0.24)-Tabelle3!$R$4)/Tabelle3!$S$4, 0),
    IF(E142="w", ROUNDDOWN(($H$2/(H142+0.24)- Tabelle3!$M$4)/Tabelle3!$N$4, 0), "")),
IF($B$1="Elektronisch",
    IF(E142="m", ROUNDDOWN((($H$2/H142)- Tabelle3!$R$4)/Tabelle3!$S$4, 0),
    IF(E142="w", ROUNDDOWN((($H$2/H142)- Tabelle3!$M$4)/Tabelle3!$N$4, 0), "")),
"")))</f>
        <v/>
      </c>
      <c r="V142" t="str">
        <f>IF(ISBLANK(I142), "",
IF(E142="m", ROUNDDOWN((($I$2/I142)- Tabelle3!$R$5)/Tabelle3!$S$5, 0),
    IF(E142="w", ROUNDDOWN((($I$2/I142)- Tabelle3!$M$5)/Tabelle3!$N$5, 0), "")))</f>
        <v/>
      </c>
      <c r="W142" t="str">
        <f>IF(ISBLANK(J142),"",
IF(E142="m", ROUNDDOWN((($J$2/J142)- Tabelle3!$R$6)/Tabelle3!$S$6, 0)))</f>
        <v/>
      </c>
      <c r="X142" t="str">
        <f>IF(ISBLANK(K142), "",
IF(E142="m", ROUNDDOWN((($K$2/K142)- Tabelle3!$R$7)/Tabelle3!$S$7, 0),
    IF(E142="w", ROUNDDOWN((($K$2/K142)- Tabelle3!$M$7)/Tabelle3!$N$7, 0), "")))</f>
        <v/>
      </c>
      <c r="Y142" t="str">
        <f>IF(ISBLANK(L142), "",
IF(E142="m", ROUNDDOWN((($L$2/L142)- Tabelle3!$R$8)/Tabelle3!$S$8, 0),
    IF(E142="w", ROUNDDOWN((($L$2/L142)- Tabelle3!$M$8)/Tabelle3!$N$8, 0), "")))</f>
        <v/>
      </c>
      <c r="Z142" t="str">
        <f>IF(ISBLANK(M142),
    "",
    IF(E142="m",
        ROUNDDOWN((SQRT(M142) - Tabelle3!$R$9) / Tabelle3!$S$9, 0),
        IF(E142="w",
            ROUNDDOWN((SQRT(M142) - Tabelle3!$M$9) / Tabelle3!$N$9, 0),
            ""
        )
    )
)</f>
        <v/>
      </c>
      <c r="AA142" t="str">
        <f>IF(ISBLANK(N142), "", IF(E142="m", ROUNDDOWN((SQRT(N142) - Tabelle3!$R$10) / Tabelle3!$S$10, 0), IF(E142="w", ROUNDDOWN((SQRT(N142) - Tabelle3!$M$10) / Tabelle3!$N$10, 0), "" ) ) )</f>
        <v/>
      </c>
      <c r="AB142" t="str">
        <f>IF(ISBLANK(O142),"", IF(E142="m", ROUNDDOWN((SQRT(O142) - Tabelle3!$R$11) / Tabelle3!$S$11, 0), IF(E142="w", ROUNDDOWN((SQRT(O142) - Tabelle3!$M$11) / Tabelle3!$N$11, 0), "" ) ) )</f>
        <v/>
      </c>
      <c r="AC142" t="str">
        <f>IF(ISBLANK(P142), "", IF(E142="m", ROUNDDOWN((SQRT(P142) - Tabelle3!$R$12) / Tabelle3!$S$12, 0), IF(E142="w", ROUNDDOWN((SQRT(P142) - Tabelle3!$M$12) / Tabelle3!$N$12, 0), "" ) ) )</f>
        <v/>
      </c>
      <c r="AD142" t="str">
        <f>IF(ISBLANK(Q142), "", IF(E142="m", ROUNDDOWN((SQRT(Q142) - Tabelle3!$R$13) / Tabelle3!$S$13, 0), IF(E142="w", ROUNDDOWN((SQRT(Q142) - Tabelle3!$M$13) / Tabelle3!$N$13, 0), "" ) ) )</f>
        <v/>
      </c>
      <c r="AE142" t="str">
        <f>IF(ISBLANK(R142), "", IF(E142="m", ROUNDDOWN((SQRT(R142) - Tabelle3!$R$14) / Tabelle3!$S$14, 0), IF(E142="w", ROUNDDOWN((SQRT(R142) - Tabelle3!$M$14) / Tabelle3!$N$14, 0), "" ) ) )</f>
        <v/>
      </c>
      <c r="AF14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42" s="30" t="str">
        <f>IF(D142 &lt;&gt; "",
    IF(E142 = "m",
        IF(AF142 &gt;= VLOOKUP(D142, Tabelle3!$A$26:$D$36, 4, TRUE), "Ehrenurkunde",
        IF(AF142 &gt;= VLOOKUP(D142, Tabelle3!$A$26:$D$36, 3, TRUE), "Siegerurkunde", "Teilnehmerurkunde")),
    IF(AF142 &gt;= VLOOKUP(D142, Tabelle3!$A$15:$D$24, 4, TRUE), "Ehrenurkunde",
        IF(AF142 &gt;= VLOOKUP(D142, Tabelle3!$A$15:$D$24, 3, TRUE), "Siegerurkunde", "Teilnehmerurkunde"))
    ),
"")</f>
        <v/>
      </c>
    </row>
    <row r="143" spans="1:33">
      <c r="A143" s="31"/>
      <c r="B143" s="31"/>
      <c r="C143" s="31"/>
      <c r="D143" s="31"/>
      <c r="E143" s="31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t="str">
        <f>IF(ISBLANK(F143),"",IF($B$1="Mit Hand",
    IF(E143="m", ROUNDDOWN(($F$2/(F143+0.24)-Tabelle3!$R$2)/Tabelle3!$S$2, 0),
    IF(E143="w", ROUNDDOWN(($F$2/(F143+0.24)- Tabelle3!$M$2)/Tabelle3!$N$2, 0), "")),
IF($B$1="Elektronisch",
    IF(E143="m", ROUNDDOWN((($F$2/F143)- Tabelle3!$R$2)/Tabelle3!$S$2, 0),
    IF(E143="w", ROUNDDOWN((($F$2/F143)- Tabelle3!$M$2)/Tabelle3!$N$2, 0), "")),
"")))</f>
        <v/>
      </c>
      <c r="T143" t="str">
        <f>IF(ISBLANK(G143), "",
IF($B$1="Mit Hand",
    IF(E143="m", ROUNDDOWN(($G$2/(G143+0.24)-Tabelle3!$R$3)/Tabelle3!$S$3, 0),
    IF(E143="w", ROUNDDOWN(($G$2/(G143+0.24)- Tabelle3!$M$3)/Tabelle3!$N$3, 0), "")),
IF($B$1="Elektronisch",
    IF(E143="m", ROUNDDOWN((($G$2/G143)- Tabelle3!$R$3)/Tabelle3!$S$3, 0),
    IF(E143="w", ROUNDDOWN((($G$2/G143)- Tabelle3!$M$3)/Tabelle3!$N$3, 0), "")),
"")))</f>
        <v/>
      </c>
      <c r="U143" t="str">
        <f>IF(ISBLANK(H143),"",
IF($B$1="Mit Hand",
    IF(E143="m", ROUNDDOWN(($H$2/(H143+0.24)-Tabelle3!$R$4)/Tabelle3!$S$4, 0),
    IF(E143="w", ROUNDDOWN(($H$2/(H143+0.24)- Tabelle3!$M$4)/Tabelle3!$N$4, 0), "")),
IF($B$1="Elektronisch",
    IF(E143="m", ROUNDDOWN((($H$2/H143)- Tabelle3!$R$4)/Tabelle3!$S$4, 0),
    IF(E143="w", ROUNDDOWN((($H$2/H143)- Tabelle3!$M$4)/Tabelle3!$N$4, 0), "")),
"")))</f>
        <v/>
      </c>
      <c r="V143" t="str">
        <f>IF(ISBLANK(I143), "",
IF(E143="m", ROUNDDOWN((($I$2/I143)- Tabelle3!$R$5)/Tabelle3!$S$5, 0),
    IF(E143="w", ROUNDDOWN((($I$2/I143)- Tabelle3!$M$5)/Tabelle3!$N$5, 0), "")))</f>
        <v/>
      </c>
      <c r="W143" t="str">
        <f>IF(ISBLANK(J143),"",
IF(E143="m", ROUNDDOWN((($J$2/J143)- Tabelle3!$R$6)/Tabelle3!$S$6, 0)))</f>
        <v/>
      </c>
      <c r="X143" t="str">
        <f>IF(ISBLANK(K143), "",
IF(E143="m", ROUNDDOWN((($K$2/K143)- Tabelle3!$R$7)/Tabelle3!$S$7, 0),
    IF(E143="w", ROUNDDOWN((($K$2/K143)- Tabelle3!$M$7)/Tabelle3!$N$7, 0), "")))</f>
        <v/>
      </c>
      <c r="Y143" t="str">
        <f>IF(ISBLANK(L143), "",
IF(E143="m", ROUNDDOWN((($L$2/L143)- Tabelle3!$R$8)/Tabelle3!$S$8, 0),
    IF(E143="w", ROUNDDOWN((($L$2/L143)- Tabelle3!$M$8)/Tabelle3!$N$8, 0), "")))</f>
        <v/>
      </c>
      <c r="Z143" t="str">
        <f>IF(ISBLANK(M143),
    "",
    IF(E143="m",
        ROUNDDOWN((SQRT(M143) - Tabelle3!$R$9) / Tabelle3!$S$9, 0),
        IF(E143="w",
            ROUNDDOWN((SQRT(M143) - Tabelle3!$M$9) / Tabelle3!$N$9, 0),
            ""
        )
    )
)</f>
        <v/>
      </c>
      <c r="AA143" t="str">
        <f>IF(ISBLANK(N143), "", IF(E143="m", ROUNDDOWN((SQRT(N143) - Tabelle3!$R$10) / Tabelle3!$S$10, 0), IF(E143="w", ROUNDDOWN((SQRT(N143) - Tabelle3!$M$10) / Tabelle3!$N$10, 0), "" ) ) )</f>
        <v/>
      </c>
      <c r="AB143" t="str">
        <f>IF(ISBLANK(O143),"", IF(E143="m", ROUNDDOWN((SQRT(O143) - Tabelle3!$R$11) / Tabelle3!$S$11, 0), IF(E143="w", ROUNDDOWN((SQRT(O143) - Tabelle3!$M$11) / Tabelle3!$N$11, 0), "" ) ) )</f>
        <v/>
      </c>
      <c r="AC143" t="str">
        <f>IF(ISBLANK(P143), "", IF(E143="m", ROUNDDOWN((SQRT(P143) - Tabelle3!$R$12) / Tabelle3!$S$12, 0), IF(E143="w", ROUNDDOWN((SQRT(P143) - Tabelle3!$M$12) / Tabelle3!$N$12, 0), "" ) ) )</f>
        <v/>
      </c>
      <c r="AD143" t="str">
        <f>IF(ISBLANK(Q143), "", IF(E143="m", ROUNDDOWN((SQRT(Q143) - Tabelle3!$R$13) / Tabelle3!$S$13, 0), IF(E143="w", ROUNDDOWN((SQRT(Q143) - Tabelle3!$M$13) / Tabelle3!$N$13, 0), "" ) ) )</f>
        <v/>
      </c>
      <c r="AE143" t="str">
        <f>IF(ISBLANK(R143), "", IF(E143="m", ROUNDDOWN((SQRT(R143) - Tabelle3!$R$14) / Tabelle3!$S$14, 0), IF(E143="w", ROUNDDOWN((SQRT(R143) - Tabelle3!$M$14) / Tabelle3!$N$14, 0), "" ) ) )</f>
        <v/>
      </c>
      <c r="AF14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43" s="30" t="str">
        <f>IF(D143 &lt;&gt; "",
    IF(E143 = "m",
        IF(AF143 &gt;= VLOOKUP(D143, Tabelle3!$A$26:$D$36, 4, TRUE), "Ehrenurkunde",
        IF(AF143 &gt;= VLOOKUP(D143, Tabelle3!$A$26:$D$36, 3, TRUE), "Siegerurkunde", "Teilnehmerurkunde")),
    IF(AF143 &gt;= VLOOKUP(D143, Tabelle3!$A$15:$D$24, 4, TRUE), "Ehrenurkunde",
        IF(AF143 &gt;= VLOOKUP(D143, Tabelle3!$A$15:$D$24, 3, TRUE), "Siegerurkunde", "Teilnehmerurkunde"))
    ),
"")</f>
        <v/>
      </c>
    </row>
    <row r="144" spans="1:33">
      <c r="A144" s="31"/>
      <c r="B144" s="31"/>
      <c r="C144" s="31"/>
      <c r="D144" s="31"/>
      <c r="E144" s="31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t="str">
        <f>IF(ISBLANK(F144),"",IF($B$1="Mit Hand",
    IF(E144="m", ROUNDDOWN(($F$2/(F144+0.24)-Tabelle3!$R$2)/Tabelle3!$S$2, 0),
    IF(E144="w", ROUNDDOWN(($F$2/(F144+0.24)- Tabelle3!$M$2)/Tabelle3!$N$2, 0), "")),
IF($B$1="Elektronisch",
    IF(E144="m", ROUNDDOWN((($F$2/F144)- Tabelle3!$R$2)/Tabelle3!$S$2, 0),
    IF(E144="w", ROUNDDOWN((($F$2/F144)- Tabelle3!$M$2)/Tabelle3!$N$2, 0), "")),
"")))</f>
        <v/>
      </c>
      <c r="T144" t="str">
        <f>IF(ISBLANK(G144), "",
IF($B$1="Mit Hand",
    IF(E144="m", ROUNDDOWN(($G$2/(G144+0.24)-Tabelle3!$R$3)/Tabelle3!$S$3, 0),
    IF(E144="w", ROUNDDOWN(($G$2/(G144+0.24)- Tabelle3!$M$3)/Tabelle3!$N$3, 0), "")),
IF($B$1="Elektronisch",
    IF(E144="m", ROUNDDOWN((($G$2/G144)- Tabelle3!$R$3)/Tabelle3!$S$3, 0),
    IF(E144="w", ROUNDDOWN((($G$2/G144)- Tabelle3!$M$3)/Tabelle3!$N$3, 0), "")),
"")))</f>
        <v/>
      </c>
      <c r="U144" t="str">
        <f>IF(ISBLANK(H144),"",
IF($B$1="Mit Hand",
    IF(E144="m", ROUNDDOWN(($H$2/(H144+0.24)-Tabelle3!$R$4)/Tabelle3!$S$4, 0),
    IF(E144="w", ROUNDDOWN(($H$2/(H144+0.24)- Tabelle3!$M$4)/Tabelle3!$N$4, 0), "")),
IF($B$1="Elektronisch",
    IF(E144="m", ROUNDDOWN((($H$2/H144)- Tabelle3!$R$4)/Tabelle3!$S$4, 0),
    IF(E144="w", ROUNDDOWN((($H$2/H144)- Tabelle3!$M$4)/Tabelle3!$N$4, 0), "")),
"")))</f>
        <v/>
      </c>
      <c r="V144" t="str">
        <f>IF(ISBLANK(I144), "",
IF(E144="m", ROUNDDOWN((($I$2/I144)- Tabelle3!$R$5)/Tabelle3!$S$5, 0),
    IF(E144="w", ROUNDDOWN((($I$2/I144)- Tabelle3!$M$5)/Tabelle3!$N$5, 0), "")))</f>
        <v/>
      </c>
      <c r="W144" t="str">
        <f>IF(ISBLANK(J144),"",
IF(E144="m", ROUNDDOWN((($J$2/J144)- Tabelle3!$R$6)/Tabelle3!$S$6, 0)))</f>
        <v/>
      </c>
      <c r="X144" t="str">
        <f>IF(ISBLANK(K144), "",
IF(E144="m", ROUNDDOWN((($K$2/K144)- Tabelle3!$R$7)/Tabelle3!$S$7, 0),
    IF(E144="w", ROUNDDOWN((($K$2/K144)- Tabelle3!$M$7)/Tabelle3!$N$7, 0), "")))</f>
        <v/>
      </c>
      <c r="Y144" t="str">
        <f>IF(ISBLANK(L144), "",
IF(E144="m", ROUNDDOWN((($L$2/L144)- Tabelle3!$R$8)/Tabelle3!$S$8, 0),
    IF(E144="w", ROUNDDOWN((($L$2/L144)- Tabelle3!$M$8)/Tabelle3!$N$8, 0), "")))</f>
        <v/>
      </c>
      <c r="Z144" t="str">
        <f>IF(ISBLANK(M144),
    "",
    IF(E144="m",
        ROUNDDOWN((SQRT(M144) - Tabelle3!$R$9) / Tabelle3!$S$9, 0),
        IF(E144="w",
            ROUNDDOWN((SQRT(M144) - Tabelle3!$M$9) / Tabelle3!$N$9, 0),
            ""
        )
    )
)</f>
        <v/>
      </c>
      <c r="AA144" t="str">
        <f>IF(ISBLANK(N144), "", IF(E144="m", ROUNDDOWN((SQRT(N144) - Tabelle3!$R$10) / Tabelle3!$S$10, 0), IF(E144="w", ROUNDDOWN((SQRT(N144) - Tabelle3!$M$10) / Tabelle3!$N$10, 0), "" ) ) )</f>
        <v/>
      </c>
      <c r="AB144" t="str">
        <f>IF(ISBLANK(O144),"", IF(E144="m", ROUNDDOWN((SQRT(O144) - Tabelle3!$R$11) / Tabelle3!$S$11, 0), IF(E144="w", ROUNDDOWN((SQRT(O144) - Tabelle3!$M$11) / Tabelle3!$N$11, 0), "" ) ) )</f>
        <v/>
      </c>
      <c r="AC144" t="str">
        <f>IF(ISBLANK(P144), "", IF(E144="m", ROUNDDOWN((SQRT(P144) - Tabelle3!$R$12) / Tabelle3!$S$12, 0), IF(E144="w", ROUNDDOWN((SQRT(P144) - Tabelle3!$M$12) / Tabelle3!$N$12, 0), "" ) ) )</f>
        <v/>
      </c>
      <c r="AD144" t="str">
        <f>IF(ISBLANK(Q144), "", IF(E144="m", ROUNDDOWN((SQRT(Q144) - Tabelle3!$R$13) / Tabelle3!$S$13, 0), IF(E144="w", ROUNDDOWN((SQRT(Q144) - Tabelle3!$M$13) / Tabelle3!$N$13, 0), "" ) ) )</f>
        <v/>
      </c>
      <c r="AE144" t="str">
        <f>IF(ISBLANK(R144), "", IF(E144="m", ROUNDDOWN((SQRT(R144) - Tabelle3!$R$14) / Tabelle3!$S$14, 0), IF(E144="w", ROUNDDOWN((SQRT(R144) - Tabelle3!$M$14) / Tabelle3!$N$14, 0), "" ) ) )</f>
        <v/>
      </c>
      <c r="AF14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44" s="30" t="str">
        <f>IF(D144 &lt;&gt; "",
    IF(E144 = "m",
        IF(AF144 &gt;= VLOOKUP(D144, Tabelle3!$A$26:$D$36, 4, TRUE), "Ehrenurkunde",
        IF(AF144 &gt;= VLOOKUP(D144, Tabelle3!$A$26:$D$36, 3, TRUE), "Siegerurkunde", "Teilnehmerurkunde")),
    IF(AF144 &gt;= VLOOKUP(D144, Tabelle3!$A$15:$D$24, 4, TRUE), "Ehrenurkunde",
        IF(AF144 &gt;= VLOOKUP(D144, Tabelle3!$A$15:$D$24, 3, TRUE), "Siegerurkunde", "Teilnehmerurkunde"))
    ),
"")</f>
        <v/>
      </c>
    </row>
    <row r="145" spans="1:33">
      <c r="A145" s="31"/>
      <c r="B145" s="31"/>
      <c r="C145" s="31"/>
      <c r="D145" s="31"/>
      <c r="E145" s="31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t="str">
        <f>IF(ISBLANK(F145),"",IF($B$1="Mit Hand",
    IF(E145="m", ROUNDDOWN(($F$2/(F145+0.24)-Tabelle3!$R$2)/Tabelle3!$S$2, 0),
    IF(E145="w", ROUNDDOWN(($F$2/(F145+0.24)- Tabelle3!$M$2)/Tabelle3!$N$2, 0), "")),
IF($B$1="Elektronisch",
    IF(E145="m", ROUNDDOWN((($F$2/F145)- Tabelle3!$R$2)/Tabelle3!$S$2, 0),
    IF(E145="w", ROUNDDOWN((($F$2/F145)- Tabelle3!$M$2)/Tabelle3!$N$2, 0), "")),
"")))</f>
        <v/>
      </c>
      <c r="T145" t="str">
        <f>IF(ISBLANK(G145), "",
IF($B$1="Mit Hand",
    IF(E145="m", ROUNDDOWN(($G$2/(G145+0.24)-Tabelle3!$R$3)/Tabelle3!$S$3, 0),
    IF(E145="w", ROUNDDOWN(($G$2/(G145+0.24)- Tabelle3!$M$3)/Tabelle3!$N$3, 0), "")),
IF($B$1="Elektronisch",
    IF(E145="m", ROUNDDOWN((($G$2/G145)- Tabelle3!$R$3)/Tabelle3!$S$3, 0),
    IF(E145="w", ROUNDDOWN((($G$2/G145)- Tabelle3!$M$3)/Tabelle3!$N$3, 0), "")),
"")))</f>
        <v/>
      </c>
      <c r="U145" t="str">
        <f>IF(ISBLANK(H145),"",
IF($B$1="Mit Hand",
    IF(E145="m", ROUNDDOWN(($H$2/(H145+0.24)-Tabelle3!$R$4)/Tabelle3!$S$4, 0),
    IF(E145="w", ROUNDDOWN(($H$2/(H145+0.24)- Tabelle3!$M$4)/Tabelle3!$N$4, 0), "")),
IF($B$1="Elektronisch",
    IF(E145="m", ROUNDDOWN((($H$2/H145)- Tabelle3!$R$4)/Tabelle3!$S$4, 0),
    IF(E145="w", ROUNDDOWN((($H$2/H145)- Tabelle3!$M$4)/Tabelle3!$N$4, 0), "")),
"")))</f>
        <v/>
      </c>
      <c r="V145" t="str">
        <f>IF(ISBLANK(I145), "",
IF(E145="m", ROUNDDOWN((($I$2/I145)- Tabelle3!$R$5)/Tabelle3!$S$5, 0),
    IF(E145="w", ROUNDDOWN((($I$2/I145)- Tabelle3!$M$5)/Tabelle3!$N$5, 0), "")))</f>
        <v/>
      </c>
      <c r="W145" t="str">
        <f>IF(ISBLANK(J145),"",
IF(E145="m", ROUNDDOWN((($J$2/J145)- Tabelle3!$R$6)/Tabelle3!$S$6, 0)))</f>
        <v/>
      </c>
      <c r="X145" t="str">
        <f>IF(ISBLANK(K145), "",
IF(E145="m", ROUNDDOWN((($K$2/K145)- Tabelle3!$R$7)/Tabelle3!$S$7, 0),
    IF(E145="w", ROUNDDOWN((($K$2/K145)- Tabelle3!$M$7)/Tabelle3!$N$7, 0), "")))</f>
        <v/>
      </c>
      <c r="Y145" t="str">
        <f>IF(ISBLANK(L145), "",
IF(E145="m", ROUNDDOWN((($L$2/L145)- Tabelle3!$R$8)/Tabelle3!$S$8, 0),
    IF(E145="w", ROUNDDOWN((($L$2/L145)- Tabelle3!$M$8)/Tabelle3!$N$8, 0), "")))</f>
        <v/>
      </c>
      <c r="Z145" t="str">
        <f>IF(ISBLANK(M145),
    "",
    IF(E145="m",
        ROUNDDOWN((SQRT(M145) - Tabelle3!$R$9) / Tabelle3!$S$9, 0),
        IF(E145="w",
            ROUNDDOWN((SQRT(M145) - Tabelle3!$M$9) / Tabelle3!$N$9, 0),
            ""
        )
    )
)</f>
        <v/>
      </c>
      <c r="AA145" t="str">
        <f>IF(ISBLANK(N145), "", IF(E145="m", ROUNDDOWN((SQRT(N145) - Tabelle3!$R$10) / Tabelle3!$S$10, 0), IF(E145="w", ROUNDDOWN((SQRT(N145) - Tabelle3!$M$10) / Tabelle3!$N$10, 0), "" ) ) )</f>
        <v/>
      </c>
      <c r="AB145" t="str">
        <f>IF(ISBLANK(O145),"", IF(E145="m", ROUNDDOWN((SQRT(O145) - Tabelle3!$R$11) / Tabelle3!$S$11, 0), IF(E145="w", ROUNDDOWN((SQRT(O145) - Tabelle3!$M$11) / Tabelle3!$N$11, 0), "" ) ) )</f>
        <v/>
      </c>
      <c r="AC145" t="str">
        <f>IF(ISBLANK(P145), "", IF(E145="m", ROUNDDOWN((SQRT(P145) - Tabelle3!$R$12) / Tabelle3!$S$12, 0), IF(E145="w", ROUNDDOWN((SQRT(P145) - Tabelle3!$M$12) / Tabelle3!$N$12, 0), "" ) ) )</f>
        <v/>
      </c>
      <c r="AD145" t="str">
        <f>IF(ISBLANK(Q145), "", IF(E145="m", ROUNDDOWN((SQRT(Q145) - Tabelle3!$R$13) / Tabelle3!$S$13, 0), IF(E145="w", ROUNDDOWN((SQRT(Q145) - Tabelle3!$M$13) / Tabelle3!$N$13, 0), "" ) ) )</f>
        <v/>
      </c>
      <c r="AE145" t="str">
        <f>IF(ISBLANK(R145), "", IF(E145="m", ROUNDDOWN((SQRT(R145) - Tabelle3!$R$14) / Tabelle3!$S$14, 0), IF(E145="w", ROUNDDOWN((SQRT(R145) - Tabelle3!$M$14) / Tabelle3!$N$14, 0), "" ) ) )</f>
        <v/>
      </c>
      <c r="AF14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45" s="30" t="str">
        <f>IF(D145 &lt;&gt; "",
    IF(E145 = "m",
        IF(AF145 &gt;= VLOOKUP(D145, Tabelle3!$A$26:$D$36, 4, TRUE), "Ehrenurkunde",
        IF(AF145 &gt;= VLOOKUP(D145, Tabelle3!$A$26:$D$36, 3, TRUE), "Siegerurkunde", "Teilnehmerurkunde")),
    IF(AF145 &gt;= VLOOKUP(D145, Tabelle3!$A$15:$D$24, 4, TRUE), "Ehrenurkunde",
        IF(AF145 &gt;= VLOOKUP(D145, Tabelle3!$A$15:$D$24, 3, TRUE), "Siegerurkunde", "Teilnehmerurkunde"))
    ),
"")</f>
        <v/>
      </c>
    </row>
    <row r="146" spans="1:33">
      <c r="A146" s="31"/>
      <c r="B146" s="31"/>
      <c r="C146" s="31"/>
      <c r="D146" s="31"/>
      <c r="E146" s="31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t="str">
        <f>IF(ISBLANK(F146),"",IF($B$1="Mit Hand",
    IF(E146="m", ROUNDDOWN(($F$2/(F146+0.24)-Tabelle3!$R$2)/Tabelle3!$S$2, 0),
    IF(E146="w", ROUNDDOWN(($F$2/(F146+0.24)- Tabelle3!$M$2)/Tabelle3!$N$2, 0), "")),
IF($B$1="Elektronisch",
    IF(E146="m", ROUNDDOWN((($F$2/F146)- Tabelle3!$R$2)/Tabelle3!$S$2, 0),
    IF(E146="w", ROUNDDOWN((($F$2/F146)- Tabelle3!$M$2)/Tabelle3!$N$2, 0), "")),
"")))</f>
        <v/>
      </c>
      <c r="T146" t="str">
        <f>IF(ISBLANK(G146), "",
IF($B$1="Mit Hand",
    IF(E146="m", ROUNDDOWN(($G$2/(G146+0.24)-Tabelle3!$R$3)/Tabelle3!$S$3, 0),
    IF(E146="w", ROUNDDOWN(($G$2/(G146+0.24)- Tabelle3!$M$3)/Tabelle3!$N$3, 0), "")),
IF($B$1="Elektronisch",
    IF(E146="m", ROUNDDOWN((($G$2/G146)- Tabelle3!$R$3)/Tabelle3!$S$3, 0),
    IF(E146="w", ROUNDDOWN((($G$2/G146)- Tabelle3!$M$3)/Tabelle3!$N$3, 0), "")),
"")))</f>
        <v/>
      </c>
      <c r="U146" t="str">
        <f>IF(ISBLANK(H146),"",
IF($B$1="Mit Hand",
    IF(E146="m", ROUNDDOWN(($H$2/(H146+0.24)-Tabelle3!$R$4)/Tabelle3!$S$4, 0),
    IF(E146="w", ROUNDDOWN(($H$2/(H146+0.24)- Tabelle3!$M$4)/Tabelle3!$N$4, 0), "")),
IF($B$1="Elektronisch",
    IF(E146="m", ROUNDDOWN((($H$2/H146)- Tabelle3!$R$4)/Tabelle3!$S$4, 0),
    IF(E146="w", ROUNDDOWN((($H$2/H146)- Tabelle3!$M$4)/Tabelle3!$N$4, 0), "")),
"")))</f>
        <v/>
      </c>
      <c r="V146" t="str">
        <f>IF(ISBLANK(I146), "",
IF(E146="m", ROUNDDOWN((($I$2/I146)- Tabelle3!$R$5)/Tabelle3!$S$5, 0),
    IF(E146="w", ROUNDDOWN((($I$2/I146)- Tabelle3!$M$5)/Tabelle3!$N$5, 0), "")))</f>
        <v/>
      </c>
      <c r="W146" t="str">
        <f>IF(ISBLANK(J146),"",
IF(E146="m", ROUNDDOWN((($J$2/J146)- Tabelle3!$R$6)/Tabelle3!$S$6, 0)))</f>
        <v/>
      </c>
      <c r="X146" t="str">
        <f>IF(ISBLANK(K146), "",
IF(E146="m", ROUNDDOWN((($K$2/K146)- Tabelle3!$R$7)/Tabelle3!$S$7, 0),
    IF(E146="w", ROUNDDOWN((($K$2/K146)- Tabelle3!$M$7)/Tabelle3!$N$7, 0), "")))</f>
        <v/>
      </c>
      <c r="Y146" t="str">
        <f>IF(ISBLANK(L146), "",
IF(E146="m", ROUNDDOWN((($L$2/L146)- Tabelle3!$R$8)/Tabelle3!$S$8, 0),
    IF(E146="w", ROUNDDOWN((($L$2/L146)- Tabelle3!$M$8)/Tabelle3!$N$8, 0), "")))</f>
        <v/>
      </c>
      <c r="Z146" t="str">
        <f>IF(ISBLANK(M146),
    "",
    IF(E146="m",
        ROUNDDOWN((SQRT(M146) - Tabelle3!$R$9) / Tabelle3!$S$9, 0),
        IF(E146="w",
            ROUNDDOWN((SQRT(M146) - Tabelle3!$M$9) / Tabelle3!$N$9, 0),
            ""
        )
    )
)</f>
        <v/>
      </c>
      <c r="AA146" t="str">
        <f>IF(ISBLANK(N146), "", IF(E146="m", ROUNDDOWN((SQRT(N146) - Tabelle3!$R$10) / Tabelle3!$S$10, 0), IF(E146="w", ROUNDDOWN((SQRT(N146) - Tabelle3!$M$10) / Tabelle3!$N$10, 0), "" ) ) )</f>
        <v/>
      </c>
      <c r="AB146" t="str">
        <f>IF(ISBLANK(O146),"", IF(E146="m", ROUNDDOWN((SQRT(O146) - Tabelle3!$R$11) / Tabelle3!$S$11, 0), IF(E146="w", ROUNDDOWN((SQRT(O146) - Tabelle3!$M$11) / Tabelle3!$N$11, 0), "" ) ) )</f>
        <v/>
      </c>
      <c r="AC146" t="str">
        <f>IF(ISBLANK(P146), "", IF(E146="m", ROUNDDOWN((SQRT(P146) - Tabelle3!$R$12) / Tabelle3!$S$12, 0), IF(E146="w", ROUNDDOWN((SQRT(P146) - Tabelle3!$M$12) / Tabelle3!$N$12, 0), "" ) ) )</f>
        <v/>
      </c>
      <c r="AD146" t="str">
        <f>IF(ISBLANK(Q146), "", IF(E146="m", ROUNDDOWN((SQRT(Q146) - Tabelle3!$R$13) / Tabelle3!$S$13, 0), IF(E146="w", ROUNDDOWN((SQRT(Q146) - Tabelle3!$M$13) / Tabelle3!$N$13, 0), "" ) ) )</f>
        <v/>
      </c>
      <c r="AE146" t="str">
        <f>IF(ISBLANK(R146), "", IF(E146="m", ROUNDDOWN((SQRT(R146) - Tabelle3!$R$14) / Tabelle3!$S$14, 0), IF(E146="w", ROUNDDOWN((SQRT(R146) - Tabelle3!$M$14) / Tabelle3!$N$14, 0), "" ) ) )</f>
        <v/>
      </c>
      <c r="AF14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46" s="30" t="str">
        <f>IF(D146 &lt;&gt; "",
    IF(E146 = "m",
        IF(AF146 &gt;= VLOOKUP(D146, Tabelle3!$A$26:$D$36, 4, TRUE), "Ehrenurkunde",
        IF(AF146 &gt;= VLOOKUP(D146, Tabelle3!$A$26:$D$36, 3, TRUE), "Siegerurkunde", "Teilnehmerurkunde")),
    IF(AF146 &gt;= VLOOKUP(D146, Tabelle3!$A$15:$D$24, 4, TRUE), "Ehrenurkunde",
        IF(AF146 &gt;= VLOOKUP(D146, Tabelle3!$A$15:$D$24, 3, TRUE), "Siegerurkunde", "Teilnehmerurkunde"))
    ),
"")</f>
        <v/>
      </c>
    </row>
    <row r="147" spans="1:33">
      <c r="A147" s="31"/>
      <c r="B147" s="31"/>
      <c r="C147" s="31"/>
      <c r="D147" s="31"/>
      <c r="E147" s="31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t="str">
        <f>IF(ISBLANK(F147),"",IF($B$1="Mit Hand",
    IF(E147="m", ROUNDDOWN(($F$2/(F147+0.24)-Tabelle3!$R$2)/Tabelle3!$S$2, 0),
    IF(E147="w", ROUNDDOWN(($F$2/(F147+0.24)- Tabelle3!$M$2)/Tabelle3!$N$2, 0), "")),
IF($B$1="Elektronisch",
    IF(E147="m", ROUNDDOWN((($F$2/F147)- Tabelle3!$R$2)/Tabelle3!$S$2, 0),
    IF(E147="w", ROUNDDOWN((($F$2/F147)- Tabelle3!$M$2)/Tabelle3!$N$2, 0), "")),
"")))</f>
        <v/>
      </c>
      <c r="T147" t="str">
        <f>IF(ISBLANK(G147), "",
IF($B$1="Mit Hand",
    IF(E147="m", ROUNDDOWN(($G$2/(G147+0.24)-Tabelle3!$R$3)/Tabelle3!$S$3, 0),
    IF(E147="w", ROUNDDOWN(($G$2/(G147+0.24)- Tabelle3!$M$3)/Tabelle3!$N$3, 0), "")),
IF($B$1="Elektronisch",
    IF(E147="m", ROUNDDOWN((($G$2/G147)- Tabelle3!$R$3)/Tabelle3!$S$3, 0),
    IF(E147="w", ROUNDDOWN((($G$2/G147)- Tabelle3!$M$3)/Tabelle3!$N$3, 0), "")),
"")))</f>
        <v/>
      </c>
      <c r="U147" t="str">
        <f>IF(ISBLANK(H147),"",
IF($B$1="Mit Hand",
    IF(E147="m", ROUNDDOWN(($H$2/(H147+0.24)-Tabelle3!$R$4)/Tabelle3!$S$4, 0),
    IF(E147="w", ROUNDDOWN(($H$2/(H147+0.24)- Tabelle3!$M$4)/Tabelle3!$N$4, 0), "")),
IF($B$1="Elektronisch",
    IF(E147="m", ROUNDDOWN((($H$2/H147)- Tabelle3!$R$4)/Tabelle3!$S$4, 0),
    IF(E147="w", ROUNDDOWN((($H$2/H147)- Tabelle3!$M$4)/Tabelle3!$N$4, 0), "")),
"")))</f>
        <v/>
      </c>
      <c r="V147" t="str">
        <f>IF(ISBLANK(I147), "",
IF(E147="m", ROUNDDOWN((($I$2/I147)- Tabelle3!$R$5)/Tabelle3!$S$5, 0),
    IF(E147="w", ROUNDDOWN((($I$2/I147)- Tabelle3!$M$5)/Tabelle3!$N$5, 0), "")))</f>
        <v/>
      </c>
      <c r="W147" t="str">
        <f>IF(ISBLANK(J147),"",
IF(E147="m", ROUNDDOWN((($J$2/J147)- Tabelle3!$R$6)/Tabelle3!$S$6, 0)))</f>
        <v/>
      </c>
      <c r="X147" t="str">
        <f>IF(ISBLANK(K147), "",
IF(E147="m", ROUNDDOWN((($K$2/K147)- Tabelle3!$R$7)/Tabelle3!$S$7, 0),
    IF(E147="w", ROUNDDOWN((($K$2/K147)- Tabelle3!$M$7)/Tabelle3!$N$7, 0), "")))</f>
        <v/>
      </c>
      <c r="Y147" t="str">
        <f>IF(ISBLANK(L147), "",
IF(E147="m", ROUNDDOWN((($L$2/L147)- Tabelle3!$R$8)/Tabelle3!$S$8, 0),
    IF(E147="w", ROUNDDOWN((($L$2/L147)- Tabelle3!$M$8)/Tabelle3!$N$8, 0), "")))</f>
        <v/>
      </c>
      <c r="Z147" t="str">
        <f>IF(ISBLANK(M147),
    "",
    IF(E147="m",
        ROUNDDOWN((SQRT(M147) - Tabelle3!$R$9) / Tabelle3!$S$9, 0),
        IF(E147="w",
            ROUNDDOWN((SQRT(M147) - Tabelle3!$M$9) / Tabelle3!$N$9, 0),
            ""
        )
    )
)</f>
        <v/>
      </c>
      <c r="AA147" t="str">
        <f>IF(ISBLANK(N147), "", IF(E147="m", ROUNDDOWN((SQRT(N147) - Tabelle3!$R$10) / Tabelle3!$S$10, 0), IF(E147="w", ROUNDDOWN((SQRT(N147) - Tabelle3!$M$10) / Tabelle3!$N$10, 0), "" ) ) )</f>
        <v/>
      </c>
      <c r="AB147" t="str">
        <f>IF(ISBLANK(O147),"", IF(E147="m", ROUNDDOWN((SQRT(O147) - Tabelle3!$R$11) / Tabelle3!$S$11, 0), IF(E147="w", ROUNDDOWN((SQRT(O147) - Tabelle3!$M$11) / Tabelle3!$N$11, 0), "" ) ) )</f>
        <v/>
      </c>
      <c r="AC147" t="str">
        <f>IF(ISBLANK(P147), "", IF(E147="m", ROUNDDOWN((SQRT(P147) - Tabelle3!$R$12) / Tabelle3!$S$12, 0), IF(E147="w", ROUNDDOWN((SQRT(P147) - Tabelle3!$M$12) / Tabelle3!$N$12, 0), "" ) ) )</f>
        <v/>
      </c>
      <c r="AD147" t="str">
        <f>IF(ISBLANK(Q147), "", IF(E147="m", ROUNDDOWN((SQRT(Q147) - Tabelle3!$R$13) / Tabelle3!$S$13, 0), IF(E147="w", ROUNDDOWN((SQRT(Q147) - Tabelle3!$M$13) / Tabelle3!$N$13, 0), "" ) ) )</f>
        <v/>
      </c>
      <c r="AE147" t="str">
        <f>IF(ISBLANK(R147), "", IF(E147="m", ROUNDDOWN((SQRT(R147) - Tabelle3!$R$14) / Tabelle3!$S$14, 0), IF(E147="w", ROUNDDOWN((SQRT(R147) - Tabelle3!$M$14) / Tabelle3!$N$14, 0), "" ) ) )</f>
        <v/>
      </c>
      <c r="AF14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47" s="30" t="str">
        <f>IF(D147 &lt;&gt; "",
    IF(E147 = "m",
        IF(AF147 &gt;= VLOOKUP(D147, Tabelle3!$A$26:$D$36, 4, TRUE), "Ehrenurkunde",
        IF(AF147 &gt;= VLOOKUP(D147, Tabelle3!$A$26:$D$36, 3, TRUE), "Siegerurkunde", "Teilnehmerurkunde")),
    IF(AF147 &gt;= VLOOKUP(D147, Tabelle3!$A$15:$D$24, 4, TRUE), "Ehrenurkunde",
        IF(AF147 &gt;= VLOOKUP(D147, Tabelle3!$A$15:$D$24, 3, TRUE), "Siegerurkunde", "Teilnehmerurkunde"))
    ),
"")</f>
        <v/>
      </c>
    </row>
    <row r="148" spans="1:33">
      <c r="A148" s="31"/>
      <c r="B148" s="31"/>
      <c r="C148" s="31"/>
      <c r="D148" s="31"/>
      <c r="E148" s="31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t="str">
        <f>IF(ISBLANK(F148),"",IF($B$1="Mit Hand",
    IF(E148="m", ROUNDDOWN(($F$2/(F148+0.24)-Tabelle3!$R$2)/Tabelle3!$S$2, 0),
    IF(E148="w", ROUNDDOWN(($F$2/(F148+0.24)- Tabelle3!$M$2)/Tabelle3!$N$2, 0), "")),
IF($B$1="Elektronisch",
    IF(E148="m", ROUNDDOWN((($F$2/F148)- Tabelle3!$R$2)/Tabelle3!$S$2, 0),
    IF(E148="w", ROUNDDOWN((($F$2/F148)- Tabelle3!$M$2)/Tabelle3!$N$2, 0), "")),
"")))</f>
        <v/>
      </c>
      <c r="T148" t="str">
        <f>IF(ISBLANK(G148), "",
IF($B$1="Mit Hand",
    IF(E148="m", ROUNDDOWN(($G$2/(G148+0.24)-Tabelle3!$R$3)/Tabelle3!$S$3, 0),
    IF(E148="w", ROUNDDOWN(($G$2/(G148+0.24)- Tabelle3!$M$3)/Tabelle3!$N$3, 0), "")),
IF($B$1="Elektronisch",
    IF(E148="m", ROUNDDOWN((($G$2/G148)- Tabelle3!$R$3)/Tabelle3!$S$3, 0),
    IF(E148="w", ROUNDDOWN((($G$2/G148)- Tabelle3!$M$3)/Tabelle3!$N$3, 0), "")),
"")))</f>
        <v/>
      </c>
      <c r="U148" t="str">
        <f>IF(ISBLANK(H148),"",
IF($B$1="Mit Hand",
    IF(E148="m", ROUNDDOWN(($H$2/(H148+0.24)-Tabelle3!$R$4)/Tabelle3!$S$4, 0),
    IF(E148="w", ROUNDDOWN(($H$2/(H148+0.24)- Tabelle3!$M$4)/Tabelle3!$N$4, 0), "")),
IF($B$1="Elektronisch",
    IF(E148="m", ROUNDDOWN((($H$2/H148)- Tabelle3!$R$4)/Tabelle3!$S$4, 0),
    IF(E148="w", ROUNDDOWN((($H$2/H148)- Tabelle3!$M$4)/Tabelle3!$N$4, 0), "")),
"")))</f>
        <v/>
      </c>
      <c r="V148" t="str">
        <f>IF(ISBLANK(I148), "",
IF(E148="m", ROUNDDOWN((($I$2/I148)- Tabelle3!$R$5)/Tabelle3!$S$5, 0),
    IF(E148="w", ROUNDDOWN((($I$2/I148)- Tabelle3!$M$5)/Tabelle3!$N$5, 0), "")))</f>
        <v/>
      </c>
      <c r="W148" t="str">
        <f>IF(ISBLANK(J148),"",
IF(E148="m", ROUNDDOWN((($J$2/J148)- Tabelle3!$R$6)/Tabelle3!$S$6, 0)))</f>
        <v/>
      </c>
      <c r="X148" t="str">
        <f>IF(ISBLANK(K148), "",
IF(E148="m", ROUNDDOWN((($K$2/K148)- Tabelle3!$R$7)/Tabelle3!$S$7, 0),
    IF(E148="w", ROUNDDOWN((($K$2/K148)- Tabelle3!$M$7)/Tabelle3!$N$7, 0), "")))</f>
        <v/>
      </c>
      <c r="Y148" t="str">
        <f>IF(ISBLANK(L148), "",
IF(E148="m", ROUNDDOWN((($L$2/L148)- Tabelle3!$R$8)/Tabelle3!$S$8, 0),
    IF(E148="w", ROUNDDOWN((($L$2/L148)- Tabelle3!$M$8)/Tabelle3!$N$8, 0), "")))</f>
        <v/>
      </c>
      <c r="Z148" t="str">
        <f>IF(ISBLANK(M148),
    "",
    IF(E148="m",
        ROUNDDOWN((SQRT(M148) - Tabelle3!$R$9) / Tabelle3!$S$9, 0),
        IF(E148="w",
            ROUNDDOWN((SQRT(M148) - Tabelle3!$M$9) / Tabelle3!$N$9, 0),
            ""
        )
    )
)</f>
        <v/>
      </c>
      <c r="AA148" t="str">
        <f>IF(ISBLANK(N148), "", IF(E148="m", ROUNDDOWN((SQRT(N148) - Tabelle3!$R$10) / Tabelle3!$S$10, 0), IF(E148="w", ROUNDDOWN((SQRT(N148) - Tabelle3!$M$10) / Tabelle3!$N$10, 0), "" ) ) )</f>
        <v/>
      </c>
      <c r="AB148" t="str">
        <f>IF(ISBLANK(O148),"", IF(E148="m", ROUNDDOWN((SQRT(O148) - Tabelle3!$R$11) / Tabelle3!$S$11, 0), IF(E148="w", ROUNDDOWN((SQRT(O148) - Tabelle3!$M$11) / Tabelle3!$N$11, 0), "" ) ) )</f>
        <v/>
      </c>
      <c r="AC148" t="str">
        <f>IF(ISBLANK(P148), "", IF(E148="m", ROUNDDOWN((SQRT(P148) - Tabelle3!$R$12) / Tabelle3!$S$12, 0), IF(E148="w", ROUNDDOWN((SQRT(P148) - Tabelle3!$M$12) / Tabelle3!$N$12, 0), "" ) ) )</f>
        <v/>
      </c>
      <c r="AD148" t="str">
        <f>IF(ISBLANK(Q148), "", IF(E148="m", ROUNDDOWN((SQRT(Q148) - Tabelle3!$R$13) / Tabelle3!$S$13, 0), IF(E148="w", ROUNDDOWN((SQRT(Q148) - Tabelle3!$M$13) / Tabelle3!$N$13, 0), "" ) ) )</f>
        <v/>
      </c>
      <c r="AE148" t="str">
        <f>IF(ISBLANK(R148), "", IF(E148="m", ROUNDDOWN((SQRT(R148) - Tabelle3!$R$14) / Tabelle3!$S$14, 0), IF(E148="w", ROUNDDOWN((SQRT(R148) - Tabelle3!$M$14) / Tabelle3!$N$14, 0), "" ) ) )</f>
        <v/>
      </c>
      <c r="AF14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48" s="30" t="str">
        <f>IF(D148 &lt;&gt; "",
    IF(E148 = "m",
        IF(AF148 &gt;= VLOOKUP(D148, Tabelle3!$A$26:$D$36, 4, TRUE), "Ehrenurkunde",
        IF(AF148 &gt;= VLOOKUP(D148, Tabelle3!$A$26:$D$36, 3, TRUE), "Siegerurkunde", "Teilnehmerurkunde")),
    IF(AF148 &gt;= VLOOKUP(D148, Tabelle3!$A$15:$D$24, 4, TRUE), "Ehrenurkunde",
        IF(AF148 &gt;= VLOOKUP(D148, Tabelle3!$A$15:$D$24, 3, TRUE), "Siegerurkunde", "Teilnehmerurkunde"))
    ),
"")</f>
        <v/>
      </c>
    </row>
    <row r="149" spans="1:33">
      <c r="A149" s="31"/>
      <c r="B149" s="31"/>
      <c r="C149" s="31"/>
      <c r="D149" s="31"/>
      <c r="E149" s="31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t="str">
        <f>IF(ISBLANK(F149),"",IF($B$1="Mit Hand",
    IF(E149="m", ROUNDDOWN(($F$2/(F149+0.24)-Tabelle3!$R$2)/Tabelle3!$S$2, 0),
    IF(E149="w", ROUNDDOWN(($F$2/(F149+0.24)- Tabelle3!$M$2)/Tabelle3!$N$2, 0), "")),
IF($B$1="Elektronisch",
    IF(E149="m", ROUNDDOWN((($F$2/F149)- Tabelle3!$R$2)/Tabelle3!$S$2, 0),
    IF(E149="w", ROUNDDOWN((($F$2/F149)- Tabelle3!$M$2)/Tabelle3!$N$2, 0), "")),
"")))</f>
        <v/>
      </c>
      <c r="T149" t="str">
        <f>IF(ISBLANK(G149), "",
IF($B$1="Mit Hand",
    IF(E149="m", ROUNDDOWN(($G$2/(G149+0.24)-Tabelle3!$R$3)/Tabelle3!$S$3, 0),
    IF(E149="w", ROUNDDOWN(($G$2/(G149+0.24)- Tabelle3!$M$3)/Tabelle3!$N$3, 0), "")),
IF($B$1="Elektronisch",
    IF(E149="m", ROUNDDOWN((($G$2/G149)- Tabelle3!$R$3)/Tabelle3!$S$3, 0),
    IF(E149="w", ROUNDDOWN((($G$2/G149)- Tabelle3!$M$3)/Tabelle3!$N$3, 0), "")),
"")))</f>
        <v/>
      </c>
      <c r="U149" t="str">
        <f>IF(ISBLANK(H149),"",
IF($B$1="Mit Hand",
    IF(E149="m", ROUNDDOWN(($H$2/(H149+0.24)-Tabelle3!$R$4)/Tabelle3!$S$4, 0),
    IF(E149="w", ROUNDDOWN(($H$2/(H149+0.24)- Tabelle3!$M$4)/Tabelle3!$N$4, 0), "")),
IF($B$1="Elektronisch",
    IF(E149="m", ROUNDDOWN((($H$2/H149)- Tabelle3!$R$4)/Tabelle3!$S$4, 0),
    IF(E149="w", ROUNDDOWN((($H$2/H149)- Tabelle3!$M$4)/Tabelle3!$N$4, 0), "")),
"")))</f>
        <v/>
      </c>
      <c r="V149" t="str">
        <f>IF(ISBLANK(I149), "",
IF(E149="m", ROUNDDOWN((($I$2/I149)- Tabelle3!$R$5)/Tabelle3!$S$5, 0),
    IF(E149="w", ROUNDDOWN((($I$2/I149)- Tabelle3!$M$5)/Tabelle3!$N$5, 0), "")))</f>
        <v/>
      </c>
      <c r="W149" t="str">
        <f>IF(ISBLANK(J149),"",
IF(E149="m", ROUNDDOWN((($J$2/J149)- Tabelle3!$R$6)/Tabelle3!$S$6, 0)))</f>
        <v/>
      </c>
      <c r="X149" t="str">
        <f>IF(ISBLANK(K149), "",
IF(E149="m", ROUNDDOWN((($K$2/K149)- Tabelle3!$R$7)/Tabelle3!$S$7, 0),
    IF(E149="w", ROUNDDOWN((($K$2/K149)- Tabelle3!$M$7)/Tabelle3!$N$7, 0), "")))</f>
        <v/>
      </c>
      <c r="Y149" t="str">
        <f>IF(ISBLANK(L149), "",
IF(E149="m", ROUNDDOWN((($L$2/L149)- Tabelle3!$R$8)/Tabelle3!$S$8, 0),
    IF(E149="w", ROUNDDOWN((($L$2/L149)- Tabelle3!$M$8)/Tabelle3!$N$8, 0), "")))</f>
        <v/>
      </c>
      <c r="Z149" t="str">
        <f>IF(ISBLANK(M149),
    "",
    IF(E149="m",
        ROUNDDOWN((SQRT(M149) - Tabelle3!$R$9) / Tabelle3!$S$9, 0),
        IF(E149="w",
            ROUNDDOWN((SQRT(M149) - Tabelle3!$M$9) / Tabelle3!$N$9, 0),
            ""
        )
    )
)</f>
        <v/>
      </c>
      <c r="AA149" t="str">
        <f>IF(ISBLANK(N149), "", IF(E149="m", ROUNDDOWN((SQRT(N149) - Tabelle3!$R$10) / Tabelle3!$S$10, 0), IF(E149="w", ROUNDDOWN((SQRT(N149) - Tabelle3!$M$10) / Tabelle3!$N$10, 0), "" ) ) )</f>
        <v/>
      </c>
      <c r="AB149" t="str">
        <f>IF(ISBLANK(O149),"", IF(E149="m", ROUNDDOWN((SQRT(O149) - Tabelle3!$R$11) / Tabelle3!$S$11, 0), IF(E149="w", ROUNDDOWN((SQRT(O149) - Tabelle3!$M$11) / Tabelle3!$N$11, 0), "" ) ) )</f>
        <v/>
      </c>
      <c r="AC149" t="str">
        <f>IF(ISBLANK(P149), "", IF(E149="m", ROUNDDOWN((SQRT(P149) - Tabelle3!$R$12) / Tabelle3!$S$12, 0), IF(E149="w", ROUNDDOWN((SQRT(P149) - Tabelle3!$M$12) / Tabelle3!$N$12, 0), "" ) ) )</f>
        <v/>
      </c>
      <c r="AD149" t="str">
        <f>IF(ISBLANK(Q149), "", IF(E149="m", ROUNDDOWN((SQRT(Q149) - Tabelle3!$R$13) / Tabelle3!$S$13, 0), IF(E149="w", ROUNDDOWN((SQRT(Q149) - Tabelle3!$M$13) / Tabelle3!$N$13, 0), "" ) ) )</f>
        <v/>
      </c>
      <c r="AE149" t="str">
        <f>IF(ISBLANK(R149), "", IF(E149="m", ROUNDDOWN((SQRT(R149) - Tabelle3!$R$14) / Tabelle3!$S$14, 0), IF(E149="w", ROUNDDOWN((SQRT(R149) - Tabelle3!$M$14) / Tabelle3!$N$14, 0), "" ) ) )</f>
        <v/>
      </c>
      <c r="AF14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49" s="30" t="str">
        <f>IF(D149 &lt;&gt; "",
    IF(E149 = "m",
        IF(AF149 &gt;= VLOOKUP(D149, Tabelle3!$A$26:$D$36, 4, TRUE), "Ehrenurkunde",
        IF(AF149 &gt;= VLOOKUP(D149, Tabelle3!$A$26:$D$36, 3, TRUE), "Siegerurkunde", "Teilnehmerurkunde")),
    IF(AF149 &gt;= VLOOKUP(D149, Tabelle3!$A$15:$D$24, 4, TRUE), "Ehrenurkunde",
        IF(AF149 &gt;= VLOOKUP(D149, Tabelle3!$A$15:$D$24, 3, TRUE), "Siegerurkunde", "Teilnehmerurkunde"))
    ),
"")</f>
        <v/>
      </c>
    </row>
    <row r="150" spans="1:33">
      <c r="A150" s="31"/>
      <c r="B150" s="31"/>
      <c r="C150" s="31"/>
      <c r="D150" s="31"/>
      <c r="E150" s="31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t="str">
        <f>IF(ISBLANK(F150),"",IF($B$1="Mit Hand",
    IF(E150="m", ROUNDDOWN(($F$2/(F150+0.24)-Tabelle3!$R$2)/Tabelle3!$S$2, 0),
    IF(E150="w", ROUNDDOWN(($F$2/(F150+0.24)- Tabelle3!$M$2)/Tabelle3!$N$2, 0), "")),
IF($B$1="Elektronisch",
    IF(E150="m", ROUNDDOWN((($F$2/F150)- Tabelle3!$R$2)/Tabelle3!$S$2, 0),
    IF(E150="w", ROUNDDOWN((($F$2/F150)- Tabelle3!$M$2)/Tabelle3!$N$2, 0), "")),
"")))</f>
        <v/>
      </c>
      <c r="T150" t="str">
        <f>IF(ISBLANK(G150), "",
IF($B$1="Mit Hand",
    IF(E150="m", ROUNDDOWN(($G$2/(G150+0.24)-Tabelle3!$R$3)/Tabelle3!$S$3, 0),
    IF(E150="w", ROUNDDOWN(($G$2/(G150+0.24)- Tabelle3!$M$3)/Tabelle3!$N$3, 0), "")),
IF($B$1="Elektronisch",
    IF(E150="m", ROUNDDOWN((($G$2/G150)- Tabelle3!$R$3)/Tabelle3!$S$3, 0),
    IF(E150="w", ROUNDDOWN((($G$2/G150)- Tabelle3!$M$3)/Tabelle3!$N$3, 0), "")),
"")))</f>
        <v/>
      </c>
      <c r="U150" t="str">
        <f>IF(ISBLANK(H150),"",
IF($B$1="Mit Hand",
    IF(E150="m", ROUNDDOWN(($H$2/(H150+0.24)-Tabelle3!$R$4)/Tabelle3!$S$4, 0),
    IF(E150="w", ROUNDDOWN(($H$2/(H150+0.24)- Tabelle3!$M$4)/Tabelle3!$N$4, 0), "")),
IF($B$1="Elektronisch",
    IF(E150="m", ROUNDDOWN((($H$2/H150)- Tabelle3!$R$4)/Tabelle3!$S$4, 0),
    IF(E150="w", ROUNDDOWN((($H$2/H150)- Tabelle3!$M$4)/Tabelle3!$N$4, 0), "")),
"")))</f>
        <v/>
      </c>
      <c r="V150" t="str">
        <f>IF(ISBLANK(I150), "",
IF(E150="m", ROUNDDOWN((($I$2/I150)- Tabelle3!$R$5)/Tabelle3!$S$5, 0),
    IF(E150="w", ROUNDDOWN((($I$2/I150)- Tabelle3!$M$5)/Tabelle3!$N$5, 0), "")))</f>
        <v/>
      </c>
      <c r="W150" t="str">
        <f>IF(ISBLANK(J150),"",
IF(E150="m", ROUNDDOWN((($J$2/J150)- Tabelle3!$R$6)/Tabelle3!$S$6, 0)))</f>
        <v/>
      </c>
      <c r="X150" t="str">
        <f>IF(ISBLANK(K150), "",
IF(E150="m", ROUNDDOWN((($K$2/K150)- Tabelle3!$R$7)/Tabelle3!$S$7, 0),
    IF(E150="w", ROUNDDOWN((($K$2/K150)- Tabelle3!$M$7)/Tabelle3!$N$7, 0), "")))</f>
        <v/>
      </c>
      <c r="Y150" t="str">
        <f>IF(ISBLANK(L150), "",
IF(E150="m", ROUNDDOWN((($L$2/L150)- Tabelle3!$R$8)/Tabelle3!$S$8, 0),
    IF(E150="w", ROUNDDOWN((($L$2/L150)- Tabelle3!$M$8)/Tabelle3!$N$8, 0), "")))</f>
        <v/>
      </c>
      <c r="Z150" t="str">
        <f>IF(ISBLANK(M150),
    "",
    IF(E150="m",
        ROUNDDOWN((SQRT(M150) - Tabelle3!$R$9) / Tabelle3!$S$9, 0),
        IF(E150="w",
            ROUNDDOWN((SQRT(M150) - Tabelle3!$M$9) / Tabelle3!$N$9, 0),
            ""
        )
    )
)</f>
        <v/>
      </c>
      <c r="AA150" t="str">
        <f>IF(ISBLANK(N150), "", IF(E150="m", ROUNDDOWN((SQRT(N150) - Tabelle3!$R$10) / Tabelle3!$S$10, 0), IF(E150="w", ROUNDDOWN((SQRT(N150) - Tabelle3!$M$10) / Tabelle3!$N$10, 0), "" ) ) )</f>
        <v/>
      </c>
      <c r="AB150" t="str">
        <f>IF(ISBLANK(O150),"", IF(E150="m", ROUNDDOWN((SQRT(O150) - Tabelle3!$R$11) / Tabelle3!$S$11, 0), IF(E150="w", ROUNDDOWN((SQRT(O150) - Tabelle3!$M$11) / Tabelle3!$N$11, 0), "" ) ) )</f>
        <v/>
      </c>
      <c r="AC150" t="str">
        <f>IF(ISBLANK(P150), "", IF(E150="m", ROUNDDOWN((SQRT(P150) - Tabelle3!$R$12) / Tabelle3!$S$12, 0), IF(E150="w", ROUNDDOWN((SQRT(P150) - Tabelle3!$M$12) / Tabelle3!$N$12, 0), "" ) ) )</f>
        <v/>
      </c>
      <c r="AD150" t="str">
        <f>IF(ISBLANK(Q150), "", IF(E150="m", ROUNDDOWN((SQRT(Q150) - Tabelle3!$R$13) / Tabelle3!$S$13, 0), IF(E150="w", ROUNDDOWN((SQRT(Q150) - Tabelle3!$M$13) / Tabelle3!$N$13, 0), "" ) ) )</f>
        <v/>
      </c>
      <c r="AE150" t="str">
        <f>IF(ISBLANK(R150), "", IF(E150="m", ROUNDDOWN((SQRT(R150) - Tabelle3!$R$14) / Tabelle3!$S$14, 0), IF(E150="w", ROUNDDOWN((SQRT(R150) - Tabelle3!$M$14) / Tabelle3!$N$14, 0), "" ) ) )</f>
        <v/>
      </c>
      <c r="AF15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50" s="30" t="str">
        <f>IF(D150 &lt;&gt; "",
    IF(E150 = "m",
        IF(AF150 &gt;= VLOOKUP(D150, Tabelle3!$A$26:$D$36, 4, TRUE), "Ehrenurkunde",
        IF(AF150 &gt;= VLOOKUP(D150, Tabelle3!$A$26:$D$36, 3, TRUE), "Siegerurkunde", "Teilnehmerurkunde")),
    IF(AF150 &gt;= VLOOKUP(D150, Tabelle3!$A$15:$D$24, 4, TRUE), "Ehrenurkunde",
        IF(AF150 &gt;= VLOOKUP(D150, Tabelle3!$A$15:$D$24, 3, TRUE), "Siegerurkunde", "Teilnehmerurkunde"))
    ),
"")</f>
        <v/>
      </c>
    </row>
    <row r="151" spans="1:33">
      <c r="A151" s="31"/>
      <c r="B151" s="31"/>
      <c r="C151" s="31"/>
      <c r="D151" s="31"/>
      <c r="E151" s="31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t="str">
        <f>IF(ISBLANK(F151),"",IF($B$1="Mit Hand",
    IF(E151="m", ROUNDDOWN(($F$2/(F151+0.24)-Tabelle3!$R$2)/Tabelle3!$S$2, 0),
    IF(E151="w", ROUNDDOWN(($F$2/(F151+0.24)- Tabelle3!$M$2)/Tabelle3!$N$2, 0), "")),
IF($B$1="Elektronisch",
    IF(E151="m", ROUNDDOWN((($F$2/F151)- Tabelle3!$R$2)/Tabelle3!$S$2, 0),
    IF(E151="w", ROUNDDOWN((($F$2/F151)- Tabelle3!$M$2)/Tabelle3!$N$2, 0), "")),
"")))</f>
        <v/>
      </c>
      <c r="T151" t="str">
        <f>IF(ISBLANK(G151), "",
IF($B$1="Mit Hand",
    IF(E151="m", ROUNDDOWN(($G$2/(G151+0.24)-Tabelle3!$R$3)/Tabelle3!$S$3, 0),
    IF(E151="w", ROUNDDOWN(($G$2/(G151+0.24)- Tabelle3!$M$3)/Tabelle3!$N$3, 0), "")),
IF($B$1="Elektronisch",
    IF(E151="m", ROUNDDOWN((($G$2/G151)- Tabelle3!$R$3)/Tabelle3!$S$3, 0),
    IF(E151="w", ROUNDDOWN((($G$2/G151)- Tabelle3!$M$3)/Tabelle3!$N$3, 0), "")),
"")))</f>
        <v/>
      </c>
      <c r="U151" t="str">
        <f>IF(ISBLANK(H151),"",
IF($B$1="Mit Hand",
    IF(E151="m", ROUNDDOWN(($H$2/(H151+0.24)-Tabelle3!$R$4)/Tabelle3!$S$4, 0),
    IF(E151="w", ROUNDDOWN(($H$2/(H151+0.24)- Tabelle3!$M$4)/Tabelle3!$N$4, 0), "")),
IF($B$1="Elektronisch",
    IF(E151="m", ROUNDDOWN((($H$2/H151)- Tabelle3!$R$4)/Tabelle3!$S$4, 0),
    IF(E151="w", ROUNDDOWN((($H$2/H151)- Tabelle3!$M$4)/Tabelle3!$N$4, 0), "")),
"")))</f>
        <v/>
      </c>
      <c r="V151" t="str">
        <f>IF(ISBLANK(I151), "",
IF(E151="m", ROUNDDOWN((($I$2/I151)- Tabelle3!$R$5)/Tabelle3!$S$5, 0),
    IF(E151="w", ROUNDDOWN((($I$2/I151)- Tabelle3!$M$5)/Tabelle3!$N$5, 0), "")))</f>
        <v/>
      </c>
      <c r="W151" t="str">
        <f>IF(ISBLANK(J151),"",
IF(E151="m", ROUNDDOWN((($J$2/J151)- Tabelle3!$R$6)/Tabelle3!$S$6, 0)))</f>
        <v/>
      </c>
      <c r="X151" t="str">
        <f>IF(ISBLANK(K151), "",
IF(E151="m", ROUNDDOWN((($K$2/K151)- Tabelle3!$R$7)/Tabelle3!$S$7, 0),
    IF(E151="w", ROUNDDOWN((($K$2/K151)- Tabelle3!$M$7)/Tabelle3!$N$7, 0), "")))</f>
        <v/>
      </c>
      <c r="Y151" t="str">
        <f>IF(ISBLANK(L151), "",
IF(E151="m", ROUNDDOWN((($L$2/L151)- Tabelle3!$R$8)/Tabelle3!$S$8, 0),
    IF(E151="w", ROUNDDOWN((($L$2/L151)- Tabelle3!$M$8)/Tabelle3!$N$8, 0), "")))</f>
        <v/>
      </c>
      <c r="Z151" t="str">
        <f>IF(ISBLANK(M151),
    "",
    IF(E151="m",
        ROUNDDOWN((SQRT(M151) - Tabelle3!$R$9) / Tabelle3!$S$9, 0),
        IF(E151="w",
            ROUNDDOWN((SQRT(M151) - Tabelle3!$M$9) / Tabelle3!$N$9, 0),
            ""
        )
    )
)</f>
        <v/>
      </c>
      <c r="AA151" t="str">
        <f>IF(ISBLANK(N151), "", IF(E151="m", ROUNDDOWN((SQRT(N151) - Tabelle3!$R$10) / Tabelle3!$S$10, 0), IF(E151="w", ROUNDDOWN((SQRT(N151) - Tabelle3!$M$10) / Tabelle3!$N$10, 0), "" ) ) )</f>
        <v/>
      </c>
      <c r="AB151" t="str">
        <f>IF(ISBLANK(O151),"", IF(E151="m", ROUNDDOWN((SQRT(O151) - Tabelle3!$R$11) / Tabelle3!$S$11, 0), IF(E151="w", ROUNDDOWN((SQRT(O151) - Tabelle3!$M$11) / Tabelle3!$N$11, 0), "" ) ) )</f>
        <v/>
      </c>
      <c r="AC151" t="str">
        <f>IF(ISBLANK(P151), "", IF(E151="m", ROUNDDOWN((SQRT(P151) - Tabelle3!$R$12) / Tabelle3!$S$12, 0), IF(E151="w", ROUNDDOWN((SQRT(P151) - Tabelle3!$M$12) / Tabelle3!$N$12, 0), "" ) ) )</f>
        <v/>
      </c>
      <c r="AD151" t="str">
        <f>IF(ISBLANK(Q151), "", IF(E151="m", ROUNDDOWN((SQRT(Q151) - Tabelle3!$R$13) / Tabelle3!$S$13, 0), IF(E151="w", ROUNDDOWN((SQRT(Q151) - Tabelle3!$M$13) / Tabelle3!$N$13, 0), "" ) ) )</f>
        <v/>
      </c>
      <c r="AE151" t="str">
        <f>IF(ISBLANK(R151), "", IF(E151="m", ROUNDDOWN((SQRT(R151) - Tabelle3!$R$14) / Tabelle3!$S$14, 0), IF(E151="w", ROUNDDOWN((SQRT(R151) - Tabelle3!$M$14) / Tabelle3!$N$14, 0), "" ) ) )</f>
        <v/>
      </c>
      <c r="AF15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51" s="30" t="str">
        <f>IF(D151 &lt;&gt; "",
    IF(E151 = "m",
        IF(AF151 &gt;= VLOOKUP(D151, Tabelle3!$A$26:$D$36, 4, TRUE), "Ehrenurkunde",
        IF(AF151 &gt;= VLOOKUP(D151, Tabelle3!$A$26:$D$36, 3, TRUE), "Siegerurkunde", "Teilnehmerurkunde")),
    IF(AF151 &gt;= VLOOKUP(D151, Tabelle3!$A$15:$D$24, 4, TRUE), "Ehrenurkunde",
        IF(AF151 &gt;= VLOOKUP(D151, Tabelle3!$A$15:$D$24, 3, TRUE), "Siegerurkunde", "Teilnehmerurkunde"))
    ),
"")</f>
        <v/>
      </c>
    </row>
    <row r="152" spans="1:33">
      <c r="A152" s="31"/>
      <c r="B152" s="31"/>
      <c r="C152" s="31"/>
      <c r="D152" s="31"/>
      <c r="E152" s="31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t="str">
        <f>IF(ISBLANK(F152),"",IF($B$1="Mit Hand",
    IF(E152="m", ROUNDDOWN(($F$2/(F152+0.24)-Tabelle3!$R$2)/Tabelle3!$S$2, 0),
    IF(E152="w", ROUNDDOWN(($F$2/(F152+0.24)- Tabelle3!$M$2)/Tabelle3!$N$2, 0), "")),
IF($B$1="Elektronisch",
    IF(E152="m", ROUNDDOWN((($F$2/F152)- Tabelle3!$R$2)/Tabelle3!$S$2, 0),
    IF(E152="w", ROUNDDOWN((($F$2/F152)- Tabelle3!$M$2)/Tabelle3!$N$2, 0), "")),
"")))</f>
        <v/>
      </c>
      <c r="T152" t="str">
        <f>IF(ISBLANK(G152), "",
IF($B$1="Mit Hand",
    IF(E152="m", ROUNDDOWN(($G$2/(G152+0.24)-Tabelle3!$R$3)/Tabelle3!$S$3, 0),
    IF(E152="w", ROUNDDOWN(($G$2/(G152+0.24)- Tabelle3!$M$3)/Tabelle3!$N$3, 0), "")),
IF($B$1="Elektronisch",
    IF(E152="m", ROUNDDOWN((($G$2/G152)- Tabelle3!$R$3)/Tabelle3!$S$3, 0),
    IF(E152="w", ROUNDDOWN((($G$2/G152)- Tabelle3!$M$3)/Tabelle3!$N$3, 0), "")),
"")))</f>
        <v/>
      </c>
      <c r="U152" t="str">
        <f>IF(ISBLANK(H152),"",
IF($B$1="Mit Hand",
    IF(E152="m", ROUNDDOWN(($H$2/(H152+0.24)-Tabelle3!$R$4)/Tabelle3!$S$4, 0),
    IF(E152="w", ROUNDDOWN(($H$2/(H152+0.24)- Tabelle3!$M$4)/Tabelle3!$N$4, 0), "")),
IF($B$1="Elektronisch",
    IF(E152="m", ROUNDDOWN((($H$2/H152)- Tabelle3!$R$4)/Tabelle3!$S$4, 0),
    IF(E152="w", ROUNDDOWN((($H$2/H152)- Tabelle3!$M$4)/Tabelle3!$N$4, 0), "")),
"")))</f>
        <v/>
      </c>
      <c r="V152" t="str">
        <f>IF(ISBLANK(I152), "",
IF(E152="m", ROUNDDOWN((($I$2/I152)- Tabelle3!$R$5)/Tabelle3!$S$5, 0),
    IF(E152="w", ROUNDDOWN((($I$2/I152)- Tabelle3!$M$5)/Tabelle3!$N$5, 0), "")))</f>
        <v/>
      </c>
      <c r="W152" t="str">
        <f>IF(ISBLANK(J152),"",
IF(E152="m", ROUNDDOWN((($J$2/J152)- Tabelle3!$R$6)/Tabelle3!$S$6, 0)))</f>
        <v/>
      </c>
      <c r="X152" t="str">
        <f>IF(ISBLANK(K152), "",
IF(E152="m", ROUNDDOWN((($K$2/K152)- Tabelle3!$R$7)/Tabelle3!$S$7, 0),
    IF(E152="w", ROUNDDOWN((($K$2/K152)- Tabelle3!$M$7)/Tabelle3!$N$7, 0), "")))</f>
        <v/>
      </c>
      <c r="Y152" t="str">
        <f>IF(ISBLANK(L152), "",
IF(E152="m", ROUNDDOWN((($L$2/L152)- Tabelle3!$R$8)/Tabelle3!$S$8, 0),
    IF(E152="w", ROUNDDOWN((($L$2/L152)- Tabelle3!$M$8)/Tabelle3!$N$8, 0), "")))</f>
        <v/>
      </c>
      <c r="Z152" t="str">
        <f>IF(ISBLANK(M152),
    "",
    IF(E152="m",
        ROUNDDOWN((SQRT(M152) - Tabelle3!$R$9) / Tabelle3!$S$9, 0),
        IF(E152="w",
            ROUNDDOWN((SQRT(M152) - Tabelle3!$M$9) / Tabelle3!$N$9, 0),
            ""
        )
    )
)</f>
        <v/>
      </c>
      <c r="AA152" t="str">
        <f>IF(ISBLANK(N152), "", IF(E152="m", ROUNDDOWN((SQRT(N152) - Tabelle3!$R$10) / Tabelle3!$S$10, 0), IF(E152="w", ROUNDDOWN((SQRT(N152) - Tabelle3!$M$10) / Tabelle3!$N$10, 0), "" ) ) )</f>
        <v/>
      </c>
      <c r="AB152" t="str">
        <f>IF(ISBLANK(O152),"", IF(E152="m", ROUNDDOWN((SQRT(O152) - Tabelle3!$R$11) / Tabelle3!$S$11, 0), IF(E152="w", ROUNDDOWN((SQRT(O152) - Tabelle3!$M$11) / Tabelle3!$N$11, 0), "" ) ) )</f>
        <v/>
      </c>
      <c r="AC152" t="str">
        <f>IF(ISBLANK(P152), "", IF(E152="m", ROUNDDOWN((SQRT(P152) - Tabelle3!$R$12) / Tabelle3!$S$12, 0), IF(E152="w", ROUNDDOWN((SQRT(P152) - Tabelle3!$M$12) / Tabelle3!$N$12, 0), "" ) ) )</f>
        <v/>
      </c>
      <c r="AD152" t="str">
        <f>IF(ISBLANK(Q152), "", IF(E152="m", ROUNDDOWN((SQRT(Q152) - Tabelle3!$R$13) / Tabelle3!$S$13, 0), IF(E152="w", ROUNDDOWN((SQRT(Q152) - Tabelle3!$M$13) / Tabelle3!$N$13, 0), "" ) ) )</f>
        <v/>
      </c>
      <c r="AE152" t="str">
        <f>IF(ISBLANK(R152), "", IF(E152="m", ROUNDDOWN((SQRT(R152) - Tabelle3!$R$14) / Tabelle3!$S$14, 0), IF(E152="w", ROUNDDOWN((SQRT(R152) - Tabelle3!$M$14) / Tabelle3!$N$14, 0), "" ) ) )</f>
        <v/>
      </c>
      <c r="AF15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52" s="30" t="str">
        <f>IF(D152 &lt;&gt; "",
    IF(E152 = "m",
        IF(AF152 &gt;= VLOOKUP(D152, Tabelle3!$A$26:$D$36, 4, TRUE), "Ehrenurkunde",
        IF(AF152 &gt;= VLOOKUP(D152, Tabelle3!$A$26:$D$36, 3, TRUE), "Siegerurkunde", "Teilnehmerurkunde")),
    IF(AF152 &gt;= VLOOKUP(D152, Tabelle3!$A$15:$D$24, 4, TRUE), "Ehrenurkunde",
        IF(AF152 &gt;= VLOOKUP(D152, Tabelle3!$A$15:$D$24, 3, TRUE), "Siegerurkunde", "Teilnehmerurkunde"))
    ),
"")</f>
        <v/>
      </c>
    </row>
    <row r="153" spans="1:33">
      <c r="A153" s="31"/>
      <c r="B153" s="31"/>
      <c r="C153" s="31"/>
      <c r="D153" s="31"/>
      <c r="E153" s="31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t="str">
        <f>IF(ISBLANK(F153),"",IF($B$1="Mit Hand",
    IF(E153="m", ROUNDDOWN(($F$2/(F153+0.24)-Tabelle3!$R$2)/Tabelle3!$S$2, 0),
    IF(E153="w", ROUNDDOWN(($F$2/(F153+0.24)- Tabelle3!$M$2)/Tabelle3!$N$2, 0), "")),
IF($B$1="Elektronisch",
    IF(E153="m", ROUNDDOWN((($F$2/F153)- Tabelle3!$R$2)/Tabelle3!$S$2, 0),
    IF(E153="w", ROUNDDOWN((($F$2/F153)- Tabelle3!$M$2)/Tabelle3!$N$2, 0), "")),
"")))</f>
        <v/>
      </c>
      <c r="T153" t="str">
        <f>IF(ISBLANK(G153), "",
IF($B$1="Mit Hand",
    IF(E153="m", ROUNDDOWN(($G$2/(G153+0.24)-Tabelle3!$R$3)/Tabelle3!$S$3, 0),
    IF(E153="w", ROUNDDOWN(($G$2/(G153+0.24)- Tabelle3!$M$3)/Tabelle3!$N$3, 0), "")),
IF($B$1="Elektronisch",
    IF(E153="m", ROUNDDOWN((($G$2/G153)- Tabelle3!$R$3)/Tabelle3!$S$3, 0),
    IF(E153="w", ROUNDDOWN((($G$2/G153)- Tabelle3!$M$3)/Tabelle3!$N$3, 0), "")),
"")))</f>
        <v/>
      </c>
      <c r="U153" t="str">
        <f>IF(ISBLANK(H153),"",
IF($B$1="Mit Hand",
    IF(E153="m", ROUNDDOWN(($H$2/(H153+0.24)-Tabelle3!$R$4)/Tabelle3!$S$4, 0),
    IF(E153="w", ROUNDDOWN(($H$2/(H153+0.24)- Tabelle3!$M$4)/Tabelle3!$N$4, 0), "")),
IF($B$1="Elektronisch",
    IF(E153="m", ROUNDDOWN((($H$2/H153)- Tabelle3!$R$4)/Tabelle3!$S$4, 0),
    IF(E153="w", ROUNDDOWN((($H$2/H153)- Tabelle3!$M$4)/Tabelle3!$N$4, 0), "")),
"")))</f>
        <v/>
      </c>
      <c r="V153" t="str">
        <f>IF(ISBLANK(I153), "",
IF(E153="m", ROUNDDOWN((($I$2/I153)- Tabelle3!$R$5)/Tabelle3!$S$5, 0),
    IF(E153="w", ROUNDDOWN((($I$2/I153)- Tabelle3!$M$5)/Tabelle3!$N$5, 0), "")))</f>
        <v/>
      </c>
      <c r="W153" t="str">
        <f>IF(ISBLANK(J153),"",
IF(E153="m", ROUNDDOWN((($J$2/J153)- Tabelle3!$R$6)/Tabelle3!$S$6, 0)))</f>
        <v/>
      </c>
      <c r="X153" t="str">
        <f>IF(ISBLANK(K153), "",
IF(E153="m", ROUNDDOWN((($K$2/K153)- Tabelle3!$R$7)/Tabelle3!$S$7, 0),
    IF(E153="w", ROUNDDOWN((($K$2/K153)- Tabelle3!$M$7)/Tabelle3!$N$7, 0), "")))</f>
        <v/>
      </c>
      <c r="Y153" t="str">
        <f>IF(ISBLANK(L153), "",
IF(E153="m", ROUNDDOWN((($L$2/L153)- Tabelle3!$R$8)/Tabelle3!$S$8, 0),
    IF(E153="w", ROUNDDOWN((($L$2/L153)- Tabelle3!$M$8)/Tabelle3!$N$8, 0), "")))</f>
        <v/>
      </c>
      <c r="Z153" t="str">
        <f>IF(ISBLANK(M153),
    "",
    IF(E153="m",
        ROUNDDOWN((SQRT(M153) - Tabelle3!$R$9) / Tabelle3!$S$9, 0),
        IF(E153="w",
            ROUNDDOWN((SQRT(M153) - Tabelle3!$M$9) / Tabelle3!$N$9, 0),
            ""
        )
    )
)</f>
        <v/>
      </c>
      <c r="AA153" t="str">
        <f>IF(ISBLANK(N153), "", IF(E153="m", ROUNDDOWN((SQRT(N153) - Tabelle3!$R$10) / Tabelle3!$S$10, 0), IF(E153="w", ROUNDDOWN((SQRT(N153) - Tabelle3!$M$10) / Tabelle3!$N$10, 0), "" ) ) )</f>
        <v/>
      </c>
      <c r="AB153" t="str">
        <f>IF(ISBLANK(O153),"", IF(E153="m", ROUNDDOWN((SQRT(O153) - Tabelle3!$R$11) / Tabelle3!$S$11, 0), IF(E153="w", ROUNDDOWN((SQRT(O153) - Tabelle3!$M$11) / Tabelle3!$N$11, 0), "" ) ) )</f>
        <v/>
      </c>
      <c r="AC153" t="str">
        <f>IF(ISBLANK(P153), "", IF(E153="m", ROUNDDOWN((SQRT(P153) - Tabelle3!$R$12) / Tabelle3!$S$12, 0), IF(E153="w", ROUNDDOWN((SQRT(P153) - Tabelle3!$M$12) / Tabelle3!$N$12, 0), "" ) ) )</f>
        <v/>
      </c>
      <c r="AD153" t="str">
        <f>IF(ISBLANK(Q153), "", IF(E153="m", ROUNDDOWN((SQRT(Q153) - Tabelle3!$R$13) / Tabelle3!$S$13, 0), IF(E153="w", ROUNDDOWN((SQRT(Q153) - Tabelle3!$M$13) / Tabelle3!$N$13, 0), "" ) ) )</f>
        <v/>
      </c>
      <c r="AE153" t="str">
        <f>IF(ISBLANK(R153), "", IF(E153="m", ROUNDDOWN((SQRT(R153) - Tabelle3!$R$14) / Tabelle3!$S$14, 0), IF(E153="w", ROUNDDOWN((SQRT(R153) - Tabelle3!$M$14) / Tabelle3!$N$14, 0), "" ) ) )</f>
        <v/>
      </c>
      <c r="AF15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53" s="30" t="str">
        <f>IF(D153 &lt;&gt; "",
    IF(E153 = "m",
        IF(AF153 &gt;= VLOOKUP(D153, Tabelle3!$A$26:$D$36, 4, TRUE), "Ehrenurkunde",
        IF(AF153 &gt;= VLOOKUP(D153, Tabelle3!$A$26:$D$36, 3, TRUE), "Siegerurkunde", "Teilnehmerurkunde")),
    IF(AF153 &gt;= VLOOKUP(D153, Tabelle3!$A$15:$D$24, 4, TRUE), "Ehrenurkunde",
        IF(AF153 &gt;= VLOOKUP(D153, Tabelle3!$A$15:$D$24, 3, TRUE), "Siegerurkunde", "Teilnehmerurkunde"))
    ),
"")</f>
        <v/>
      </c>
    </row>
    <row r="154" spans="1:33">
      <c r="A154" s="31"/>
      <c r="B154" s="31"/>
      <c r="C154" s="31"/>
      <c r="D154" s="31"/>
      <c r="E154" s="31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t="str">
        <f>IF(ISBLANK(F154),"",IF($B$1="Mit Hand",
    IF(E154="m", ROUNDDOWN(($F$2/(F154+0.24)-Tabelle3!$R$2)/Tabelle3!$S$2, 0),
    IF(E154="w", ROUNDDOWN(($F$2/(F154+0.24)- Tabelle3!$M$2)/Tabelle3!$N$2, 0), "")),
IF($B$1="Elektronisch",
    IF(E154="m", ROUNDDOWN((($F$2/F154)- Tabelle3!$R$2)/Tabelle3!$S$2, 0),
    IF(E154="w", ROUNDDOWN((($F$2/F154)- Tabelle3!$M$2)/Tabelle3!$N$2, 0), "")),
"")))</f>
        <v/>
      </c>
      <c r="T154" t="str">
        <f>IF(ISBLANK(G154), "",
IF($B$1="Mit Hand",
    IF(E154="m", ROUNDDOWN(($G$2/(G154+0.24)-Tabelle3!$R$3)/Tabelle3!$S$3, 0),
    IF(E154="w", ROUNDDOWN(($G$2/(G154+0.24)- Tabelle3!$M$3)/Tabelle3!$N$3, 0), "")),
IF($B$1="Elektronisch",
    IF(E154="m", ROUNDDOWN((($G$2/G154)- Tabelle3!$R$3)/Tabelle3!$S$3, 0),
    IF(E154="w", ROUNDDOWN((($G$2/G154)- Tabelle3!$M$3)/Tabelle3!$N$3, 0), "")),
"")))</f>
        <v/>
      </c>
      <c r="U154" t="str">
        <f>IF(ISBLANK(H154),"",
IF($B$1="Mit Hand",
    IF(E154="m", ROUNDDOWN(($H$2/(H154+0.24)-Tabelle3!$R$4)/Tabelle3!$S$4, 0),
    IF(E154="w", ROUNDDOWN(($H$2/(H154+0.24)- Tabelle3!$M$4)/Tabelle3!$N$4, 0), "")),
IF($B$1="Elektronisch",
    IF(E154="m", ROUNDDOWN((($H$2/H154)- Tabelle3!$R$4)/Tabelle3!$S$4, 0),
    IF(E154="w", ROUNDDOWN((($H$2/H154)- Tabelle3!$M$4)/Tabelle3!$N$4, 0), "")),
"")))</f>
        <v/>
      </c>
      <c r="V154" t="str">
        <f>IF(ISBLANK(I154), "",
IF(E154="m", ROUNDDOWN((($I$2/I154)- Tabelle3!$R$5)/Tabelle3!$S$5, 0),
    IF(E154="w", ROUNDDOWN((($I$2/I154)- Tabelle3!$M$5)/Tabelle3!$N$5, 0), "")))</f>
        <v/>
      </c>
      <c r="W154" t="str">
        <f>IF(ISBLANK(J154),"",
IF(E154="m", ROUNDDOWN((($J$2/J154)- Tabelle3!$R$6)/Tabelle3!$S$6, 0)))</f>
        <v/>
      </c>
      <c r="X154" t="str">
        <f>IF(ISBLANK(K154), "",
IF(E154="m", ROUNDDOWN((($K$2/K154)- Tabelle3!$R$7)/Tabelle3!$S$7, 0),
    IF(E154="w", ROUNDDOWN((($K$2/K154)- Tabelle3!$M$7)/Tabelle3!$N$7, 0), "")))</f>
        <v/>
      </c>
      <c r="Y154" t="str">
        <f>IF(ISBLANK(L154), "",
IF(E154="m", ROUNDDOWN((($L$2/L154)- Tabelle3!$R$8)/Tabelle3!$S$8, 0),
    IF(E154="w", ROUNDDOWN((($L$2/L154)- Tabelle3!$M$8)/Tabelle3!$N$8, 0), "")))</f>
        <v/>
      </c>
      <c r="Z154" t="str">
        <f>IF(ISBLANK(M154),
    "",
    IF(E154="m",
        ROUNDDOWN((SQRT(M154) - Tabelle3!$R$9) / Tabelle3!$S$9, 0),
        IF(E154="w",
            ROUNDDOWN((SQRT(M154) - Tabelle3!$M$9) / Tabelle3!$N$9, 0),
            ""
        )
    )
)</f>
        <v/>
      </c>
      <c r="AA154" t="str">
        <f>IF(ISBLANK(N154), "", IF(E154="m", ROUNDDOWN((SQRT(N154) - Tabelle3!$R$10) / Tabelle3!$S$10, 0), IF(E154="w", ROUNDDOWN((SQRT(N154) - Tabelle3!$M$10) / Tabelle3!$N$10, 0), "" ) ) )</f>
        <v/>
      </c>
      <c r="AB154" t="str">
        <f>IF(ISBLANK(O154),"", IF(E154="m", ROUNDDOWN((SQRT(O154) - Tabelle3!$R$11) / Tabelle3!$S$11, 0), IF(E154="w", ROUNDDOWN((SQRT(O154) - Tabelle3!$M$11) / Tabelle3!$N$11, 0), "" ) ) )</f>
        <v/>
      </c>
      <c r="AC154" t="str">
        <f>IF(ISBLANK(P154), "", IF(E154="m", ROUNDDOWN((SQRT(P154) - Tabelle3!$R$12) / Tabelle3!$S$12, 0), IF(E154="w", ROUNDDOWN((SQRT(P154) - Tabelle3!$M$12) / Tabelle3!$N$12, 0), "" ) ) )</f>
        <v/>
      </c>
      <c r="AD154" t="str">
        <f>IF(ISBLANK(Q154), "", IF(E154="m", ROUNDDOWN((SQRT(Q154) - Tabelle3!$R$13) / Tabelle3!$S$13, 0), IF(E154="w", ROUNDDOWN((SQRT(Q154) - Tabelle3!$M$13) / Tabelle3!$N$13, 0), "" ) ) )</f>
        <v/>
      </c>
      <c r="AE154" t="str">
        <f>IF(ISBLANK(R154), "", IF(E154="m", ROUNDDOWN((SQRT(R154) - Tabelle3!$R$14) / Tabelle3!$S$14, 0), IF(E154="w", ROUNDDOWN((SQRT(R154) - Tabelle3!$M$14) / Tabelle3!$N$14, 0), "" ) ) )</f>
        <v/>
      </c>
      <c r="AF15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54" s="30" t="str">
        <f>IF(D154 &lt;&gt; "",
    IF(E154 = "m",
        IF(AF154 &gt;= VLOOKUP(D154, Tabelle3!$A$26:$D$36, 4, TRUE), "Ehrenurkunde",
        IF(AF154 &gt;= VLOOKUP(D154, Tabelle3!$A$26:$D$36, 3, TRUE), "Siegerurkunde", "Teilnehmerurkunde")),
    IF(AF154 &gt;= VLOOKUP(D154, Tabelle3!$A$15:$D$24, 4, TRUE), "Ehrenurkunde",
        IF(AF154 &gt;= VLOOKUP(D154, Tabelle3!$A$15:$D$24, 3, TRUE), "Siegerurkunde", "Teilnehmerurkunde"))
    ),
"")</f>
        <v/>
      </c>
    </row>
    <row r="155" spans="1:33">
      <c r="A155" s="31"/>
      <c r="B155" s="31"/>
      <c r="C155" s="31"/>
      <c r="D155" s="31"/>
      <c r="E155" s="31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t="str">
        <f>IF(ISBLANK(F155),"",IF($B$1="Mit Hand",
    IF(E155="m", ROUNDDOWN(($F$2/(F155+0.24)-Tabelle3!$R$2)/Tabelle3!$S$2, 0),
    IF(E155="w", ROUNDDOWN(($F$2/(F155+0.24)- Tabelle3!$M$2)/Tabelle3!$N$2, 0), "")),
IF($B$1="Elektronisch",
    IF(E155="m", ROUNDDOWN((($F$2/F155)- Tabelle3!$R$2)/Tabelle3!$S$2, 0),
    IF(E155="w", ROUNDDOWN((($F$2/F155)- Tabelle3!$M$2)/Tabelle3!$N$2, 0), "")),
"")))</f>
        <v/>
      </c>
      <c r="T155" t="str">
        <f>IF(ISBLANK(G155), "",
IF($B$1="Mit Hand",
    IF(E155="m", ROUNDDOWN(($G$2/(G155+0.24)-Tabelle3!$R$3)/Tabelle3!$S$3, 0),
    IF(E155="w", ROUNDDOWN(($G$2/(G155+0.24)- Tabelle3!$M$3)/Tabelle3!$N$3, 0), "")),
IF($B$1="Elektronisch",
    IF(E155="m", ROUNDDOWN((($G$2/G155)- Tabelle3!$R$3)/Tabelle3!$S$3, 0),
    IF(E155="w", ROUNDDOWN((($G$2/G155)- Tabelle3!$M$3)/Tabelle3!$N$3, 0), "")),
"")))</f>
        <v/>
      </c>
      <c r="U155" t="str">
        <f>IF(ISBLANK(H155),"",
IF($B$1="Mit Hand",
    IF(E155="m", ROUNDDOWN(($H$2/(H155+0.24)-Tabelle3!$R$4)/Tabelle3!$S$4, 0),
    IF(E155="w", ROUNDDOWN(($H$2/(H155+0.24)- Tabelle3!$M$4)/Tabelle3!$N$4, 0), "")),
IF($B$1="Elektronisch",
    IF(E155="m", ROUNDDOWN((($H$2/H155)- Tabelle3!$R$4)/Tabelle3!$S$4, 0),
    IF(E155="w", ROUNDDOWN((($H$2/H155)- Tabelle3!$M$4)/Tabelle3!$N$4, 0), "")),
"")))</f>
        <v/>
      </c>
      <c r="V155" t="str">
        <f>IF(ISBLANK(I155), "",
IF(E155="m", ROUNDDOWN((($I$2/I155)- Tabelle3!$R$5)/Tabelle3!$S$5, 0),
    IF(E155="w", ROUNDDOWN((($I$2/I155)- Tabelle3!$M$5)/Tabelle3!$N$5, 0), "")))</f>
        <v/>
      </c>
      <c r="W155" t="str">
        <f>IF(ISBLANK(J155),"",
IF(E155="m", ROUNDDOWN((($J$2/J155)- Tabelle3!$R$6)/Tabelle3!$S$6, 0)))</f>
        <v/>
      </c>
      <c r="X155" t="str">
        <f>IF(ISBLANK(K155), "",
IF(E155="m", ROUNDDOWN((($K$2/K155)- Tabelle3!$R$7)/Tabelle3!$S$7, 0),
    IF(E155="w", ROUNDDOWN((($K$2/K155)- Tabelle3!$M$7)/Tabelle3!$N$7, 0), "")))</f>
        <v/>
      </c>
      <c r="Y155" t="str">
        <f>IF(ISBLANK(L155), "",
IF(E155="m", ROUNDDOWN((($L$2/L155)- Tabelle3!$R$8)/Tabelle3!$S$8, 0),
    IF(E155="w", ROUNDDOWN((($L$2/L155)- Tabelle3!$M$8)/Tabelle3!$N$8, 0), "")))</f>
        <v/>
      </c>
      <c r="Z155" t="str">
        <f>IF(ISBLANK(M155),
    "",
    IF(E155="m",
        ROUNDDOWN((SQRT(M155) - Tabelle3!$R$9) / Tabelle3!$S$9, 0),
        IF(E155="w",
            ROUNDDOWN((SQRT(M155) - Tabelle3!$M$9) / Tabelle3!$N$9, 0),
            ""
        )
    )
)</f>
        <v/>
      </c>
      <c r="AA155" t="str">
        <f>IF(ISBLANK(N155), "", IF(E155="m", ROUNDDOWN((SQRT(N155) - Tabelle3!$R$10) / Tabelle3!$S$10, 0), IF(E155="w", ROUNDDOWN((SQRT(N155) - Tabelle3!$M$10) / Tabelle3!$N$10, 0), "" ) ) )</f>
        <v/>
      </c>
      <c r="AB155" t="str">
        <f>IF(ISBLANK(O155),"", IF(E155="m", ROUNDDOWN((SQRT(O155) - Tabelle3!$R$11) / Tabelle3!$S$11, 0), IF(E155="w", ROUNDDOWN((SQRT(O155) - Tabelle3!$M$11) / Tabelle3!$N$11, 0), "" ) ) )</f>
        <v/>
      </c>
      <c r="AC155" t="str">
        <f>IF(ISBLANK(P155), "", IF(E155="m", ROUNDDOWN((SQRT(P155) - Tabelle3!$R$12) / Tabelle3!$S$12, 0), IF(E155="w", ROUNDDOWN((SQRT(P155) - Tabelle3!$M$12) / Tabelle3!$N$12, 0), "" ) ) )</f>
        <v/>
      </c>
      <c r="AD155" t="str">
        <f>IF(ISBLANK(Q155), "", IF(E155="m", ROUNDDOWN((SQRT(Q155) - Tabelle3!$R$13) / Tabelle3!$S$13, 0), IF(E155="w", ROUNDDOWN((SQRT(Q155) - Tabelle3!$M$13) / Tabelle3!$N$13, 0), "" ) ) )</f>
        <v/>
      </c>
      <c r="AE155" t="str">
        <f>IF(ISBLANK(R155), "", IF(E155="m", ROUNDDOWN((SQRT(R155) - Tabelle3!$R$14) / Tabelle3!$S$14, 0), IF(E155="w", ROUNDDOWN((SQRT(R155) - Tabelle3!$M$14) / Tabelle3!$N$14, 0), "" ) ) )</f>
        <v/>
      </c>
      <c r="AF15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55" s="30" t="str">
        <f>IF(D155 &lt;&gt; "",
    IF(E155 = "m",
        IF(AF155 &gt;= VLOOKUP(D155, Tabelle3!$A$26:$D$36, 4, TRUE), "Ehrenurkunde",
        IF(AF155 &gt;= VLOOKUP(D155, Tabelle3!$A$26:$D$36, 3, TRUE), "Siegerurkunde", "Teilnehmerurkunde")),
    IF(AF155 &gt;= VLOOKUP(D155, Tabelle3!$A$15:$D$24, 4, TRUE), "Ehrenurkunde",
        IF(AF155 &gt;= VLOOKUP(D155, Tabelle3!$A$15:$D$24, 3, TRUE), "Siegerurkunde", "Teilnehmerurkunde"))
    ),
"")</f>
        <v/>
      </c>
    </row>
    <row r="156" spans="1:33">
      <c r="A156" s="31"/>
      <c r="B156" s="31"/>
      <c r="C156" s="31"/>
      <c r="D156" s="31"/>
      <c r="E156" s="31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t="str">
        <f>IF(ISBLANK(F156),"",IF($B$1="Mit Hand",
    IF(E156="m", ROUNDDOWN(($F$2/(F156+0.24)-Tabelle3!$R$2)/Tabelle3!$S$2, 0),
    IF(E156="w", ROUNDDOWN(($F$2/(F156+0.24)- Tabelle3!$M$2)/Tabelle3!$N$2, 0), "")),
IF($B$1="Elektronisch",
    IF(E156="m", ROUNDDOWN((($F$2/F156)- Tabelle3!$R$2)/Tabelle3!$S$2, 0),
    IF(E156="w", ROUNDDOWN((($F$2/F156)- Tabelle3!$M$2)/Tabelle3!$N$2, 0), "")),
"")))</f>
        <v/>
      </c>
      <c r="T156" t="str">
        <f>IF(ISBLANK(G156), "",
IF($B$1="Mit Hand",
    IF(E156="m", ROUNDDOWN(($G$2/(G156+0.24)-Tabelle3!$R$3)/Tabelle3!$S$3, 0),
    IF(E156="w", ROUNDDOWN(($G$2/(G156+0.24)- Tabelle3!$M$3)/Tabelle3!$N$3, 0), "")),
IF($B$1="Elektronisch",
    IF(E156="m", ROUNDDOWN((($G$2/G156)- Tabelle3!$R$3)/Tabelle3!$S$3, 0),
    IF(E156="w", ROUNDDOWN((($G$2/G156)- Tabelle3!$M$3)/Tabelle3!$N$3, 0), "")),
"")))</f>
        <v/>
      </c>
      <c r="U156" t="str">
        <f>IF(ISBLANK(H156),"",
IF($B$1="Mit Hand",
    IF(E156="m", ROUNDDOWN(($H$2/(H156+0.24)-Tabelle3!$R$4)/Tabelle3!$S$4, 0),
    IF(E156="w", ROUNDDOWN(($H$2/(H156+0.24)- Tabelle3!$M$4)/Tabelle3!$N$4, 0), "")),
IF($B$1="Elektronisch",
    IF(E156="m", ROUNDDOWN((($H$2/H156)- Tabelle3!$R$4)/Tabelle3!$S$4, 0),
    IF(E156="w", ROUNDDOWN((($H$2/H156)- Tabelle3!$M$4)/Tabelle3!$N$4, 0), "")),
"")))</f>
        <v/>
      </c>
      <c r="V156" t="str">
        <f>IF(ISBLANK(I156), "",
IF(E156="m", ROUNDDOWN((($I$2/I156)- Tabelle3!$R$5)/Tabelle3!$S$5, 0),
    IF(E156="w", ROUNDDOWN((($I$2/I156)- Tabelle3!$M$5)/Tabelle3!$N$5, 0), "")))</f>
        <v/>
      </c>
      <c r="W156" t="str">
        <f>IF(ISBLANK(J156),"",
IF(E156="m", ROUNDDOWN((($J$2/J156)- Tabelle3!$R$6)/Tabelle3!$S$6, 0)))</f>
        <v/>
      </c>
      <c r="X156" t="str">
        <f>IF(ISBLANK(K156), "",
IF(E156="m", ROUNDDOWN((($K$2/K156)- Tabelle3!$R$7)/Tabelle3!$S$7, 0),
    IF(E156="w", ROUNDDOWN((($K$2/K156)- Tabelle3!$M$7)/Tabelle3!$N$7, 0), "")))</f>
        <v/>
      </c>
      <c r="Y156" t="str">
        <f>IF(ISBLANK(L156), "",
IF(E156="m", ROUNDDOWN((($L$2/L156)- Tabelle3!$R$8)/Tabelle3!$S$8, 0),
    IF(E156="w", ROUNDDOWN((($L$2/L156)- Tabelle3!$M$8)/Tabelle3!$N$8, 0), "")))</f>
        <v/>
      </c>
      <c r="Z156" t="str">
        <f>IF(ISBLANK(M156),
    "",
    IF(E156="m",
        ROUNDDOWN((SQRT(M156) - Tabelle3!$R$9) / Tabelle3!$S$9, 0),
        IF(E156="w",
            ROUNDDOWN((SQRT(M156) - Tabelle3!$M$9) / Tabelle3!$N$9, 0),
            ""
        )
    )
)</f>
        <v/>
      </c>
      <c r="AA156" t="str">
        <f>IF(ISBLANK(N156), "", IF(E156="m", ROUNDDOWN((SQRT(N156) - Tabelle3!$R$10) / Tabelle3!$S$10, 0), IF(E156="w", ROUNDDOWN((SQRT(N156) - Tabelle3!$M$10) / Tabelle3!$N$10, 0), "" ) ) )</f>
        <v/>
      </c>
      <c r="AB156" t="str">
        <f>IF(ISBLANK(O156),"", IF(E156="m", ROUNDDOWN((SQRT(O156) - Tabelle3!$R$11) / Tabelle3!$S$11, 0), IF(E156="w", ROUNDDOWN((SQRT(O156) - Tabelle3!$M$11) / Tabelle3!$N$11, 0), "" ) ) )</f>
        <v/>
      </c>
      <c r="AC156" t="str">
        <f>IF(ISBLANK(P156), "", IF(E156="m", ROUNDDOWN((SQRT(P156) - Tabelle3!$R$12) / Tabelle3!$S$12, 0), IF(E156="w", ROUNDDOWN((SQRT(P156) - Tabelle3!$M$12) / Tabelle3!$N$12, 0), "" ) ) )</f>
        <v/>
      </c>
      <c r="AD156" t="str">
        <f>IF(ISBLANK(Q156), "", IF(E156="m", ROUNDDOWN((SQRT(Q156) - Tabelle3!$R$13) / Tabelle3!$S$13, 0), IF(E156="w", ROUNDDOWN((SQRT(Q156) - Tabelle3!$M$13) / Tabelle3!$N$13, 0), "" ) ) )</f>
        <v/>
      </c>
      <c r="AE156" t="str">
        <f>IF(ISBLANK(R156), "", IF(E156="m", ROUNDDOWN((SQRT(R156) - Tabelle3!$R$14) / Tabelle3!$S$14, 0), IF(E156="w", ROUNDDOWN((SQRT(R156) - Tabelle3!$M$14) / Tabelle3!$N$14, 0), "" ) ) )</f>
        <v/>
      </c>
      <c r="AF15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56" s="30" t="str">
        <f>IF(D156 &lt;&gt; "",
    IF(E156 = "m",
        IF(AF156 &gt;= VLOOKUP(D156, Tabelle3!$A$26:$D$36, 4, TRUE), "Ehrenurkunde",
        IF(AF156 &gt;= VLOOKUP(D156, Tabelle3!$A$26:$D$36, 3, TRUE), "Siegerurkunde", "Teilnehmerurkunde")),
    IF(AF156 &gt;= VLOOKUP(D156, Tabelle3!$A$15:$D$24, 4, TRUE), "Ehrenurkunde",
        IF(AF156 &gt;= VLOOKUP(D156, Tabelle3!$A$15:$D$24, 3, TRUE), "Siegerurkunde", "Teilnehmerurkunde"))
    ),
"")</f>
        <v/>
      </c>
    </row>
    <row r="157" spans="1:33">
      <c r="A157" s="31"/>
      <c r="B157" s="31"/>
      <c r="C157" s="31"/>
      <c r="D157" s="31"/>
      <c r="E157" s="31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t="str">
        <f>IF(ISBLANK(F157),"",IF($B$1="Mit Hand",
    IF(E157="m", ROUNDDOWN(($F$2/(F157+0.24)-Tabelle3!$R$2)/Tabelle3!$S$2, 0),
    IF(E157="w", ROUNDDOWN(($F$2/(F157+0.24)- Tabelle3!$M$2)/Tabelle3!$N$2, 0), "")),
IF($B$1="Elektronisch",
    IF(E157="m", ROUNDDOWN((($F$2/F157)- Tabelle3!$R$2)/Tabelle3!$S$2, 0),
    IF(E157="w", ROUNDDOWN((($F$2/F157)- Tabelle3!$M$2)/Tabelle3!$N$2, 0), "")),
"")))</f>
        <v/>
      </c>
      <c r="T157" t="str">
        <f>IF(ISBLANK(G157), "",
IF($B$1="Mit Hand",
    IF(E157="m", ROUNDDOWN(($G$2/(G157+0.24)-Tabelle3!$R$3)/Tabelle3!$S$3, 0),
    IF(E157="w", ROUNDDOWN(($G$2/(G157+0.24)- Tabelle3!$M$3)/Tabelle3!$N$3, 0), "")),
IF($B$1="Elektronisch",
    IF(E157="m", ROUNDDOWN((($G$2/G157)- Tabelle3!$R$3)/Tabelle3!$S$3, 0),
    IF(E157="w", ROUNDDOWN((($G$2/G157)- Tabelle3!$M$3)/Tabelle3!$N$3, 0), "")),
"")))</f>
        <v/>
      </c>
      <c r="U157" t="str">
        <f>IF(ISBLANK(H157),"",
IF($B$1="Mit Hand",
    IF(E157="m", ROUNDDOWN(($H$2/(H157+0.24)-Tabelle3!$R$4)/Tabelle3!$S$4, 0),
    IF(E157="w", ROUNDDOWN(($H$2/(H157+0.24)- Tabelle3!$M$4)/Tabelle3!$N$4, 0), "")),
IF($B$1="Elektronisch",
    IF(E157="m", ROUNDDOWN((($H$2/H157)- Tabelle3!$R$4)/Tabelle3!$S$4, 0),
    IF(E157="w", ROUNDDOWN((($H$2/H157)- Tabelle3!$M$4)/Tabelle3!$N$4, 0), "")),
"")))</f>
        <v/>
      </c>
      <c r="V157" t="str">
        <f>IF(ISBLANK(I157), "",
IF(E157="m", ROUNDDOWN((($I$2/I157)- Tabelle3!$R$5)/Tabelle3!$S$5, 0),
    IF(E157="w", ROUNDDOWN((($I$2/I157)- Tabelle3!$M$5)/Tabelle3!$N$5, 0), "")))</f>
        <v/>
      </c>
      <c r="W157" t="str">
        <f>IF(ISBLANK(J157),"",
IF(E157="m", ROUNDDOWN((($J$2/J157)- Tabelle3!$R$6)/Tabelle3!$S$6, 0)))</f>
        <v/>
      </c>
      <c r="X157" t="str">
        <f>IF(ISBLANK(K157), "",
IF(E157="m", ROUNDDOWN((($K$2/K157)- Tabelle3!$R$7)/Tabelle3!$S$7, 0),
    IF(E157="w", ROUNDDOWN((($K$2/K157)- Tabelle3!$M$7)/Tabelle3!$N$7, 0), "")))</f>
        <v/>
      </c>
      <c r="Y157" t="str">
        <f>IF(ISBLANK(L157), "",
IF(E157="m", ROUNDDOWN((($L$2/L157)- Tabelle3!$R$8)/Tabelle3!$S$8, 0),
    IF(E157="w", ROUNDDOWN((($L$2/L157)- Tabelle3!$M$8)/Tabelle3!$N$8, 0), "")))</f>
        <v/>
      </c>
      <c r="Z157" t="str">
        <f>IF(ISBLANK(M157),
    "",
    IF(E157="m",
        ROUNDDOWN((SQRT(M157) - Tabelle3!$R$9) / Tabelle3!$S$9, 0),
        IF(E157="w",
            ROUNDDOWN((SQRT(M157) - Tabelle3!$M$9) / Tabelle3!$N$9, 0),
            ""
        )
    )
)</f>
        <v/>
      </c>
      <c r="AA157" t="str">
        <f>IF(ISBLANK(N157), "", IF(E157="m", ROUNDDOWN((SQRT(N157) - Tabelle3!$R$10) / Tabelle3!$S$10, 0), IF(E157="w", ROUNDDOWN((SQRT(N157) - Tabelle3!$M$10) / Tabelle3!$N$10, 0), "" ) ) )</f>
        <v/>
      </c>
      <c r="AB157" t="str">
        <f>IF(ISBLANK(O157),"", IF(E157="m", ROUNDDOWN((SQRT(O157) - Tabelle3!$R$11) / Tabelle3!$S$11, 0), IF(E157="w", ROUNDDOWN((SQRT(O157) - Tabelle3!$M$11) / Tabelle3!$N$11, 0), "" ) ) )</f>
        <v/>
      </c>
      <c r="AC157" t="str">
        <f>IF(ISBLANK(P157), "", IF(E157="m", ROUNDDOWN((SQRT(P157) - Tabelle3!$R$12) / Tabelle3!$S$12, 0), IF(E157="w", ROUNDDOWN((SQRT(P157) - Tabelle3!$M$12) / Tabelle3!$N$12, 0), "" ) ) )</f>
        <v/>
      </c>
      <c r="AD157" t="str">
        <f>IF(ISBLANK(Q157), "", IF(E157="m", ROUNDDOWN((SQRT(Q157) - Tabelle3!$R$13) / Tabelle3!$S$13, 0), IF(E157="w", ROUNDDOWN((SQRT(Q157) - Tabelle3!$M$13) / Tabelle3!$N$13, 0), "" ) ) )</f>
        <v/>
      </c>
      <c r="AE157" t="str">
        <f>IF(ISBLANK(R157), "", IF(E157="m", ROUNDDOWN((SQRT(R157) - Tabelle3!$R$14) / Tabelle3!$S$14, 0), IF(E157="w", ROUNDDOWN((SQRT(R157) - Tabelle3!$M$14) / Tabelle3!$N$14, 0), "" ) ) )</f>
        <v/>
      </c>
      <c r="AF15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57" s="30" t="str">
        <f>IF(D157 &lt;&gt; "",
    IF(E157 = "m",
        IF(AF157 &gt;= VLOOKUP(D157, Tabelle3!$A$26:$D$36, 4, TRUE), "Ehrenurkunde",
        IF(AF157 &gt;= VLOOKUP(D157, Tabelle3!$A$26:$D$36, 3, TRUE), "Siegerurkunde", "Teilnehmerurkunde")),
    IF(AF157 &gt;= VLOOKUP(D157, Tabelle3!$A$15:$D$24, 4, TRUE), "Ehrenurkunde",
        IF(AF157 &gt;= VLOOKUP(D157, Tabelle3!$A$15:$D$24, 3, TRUE), "Siegerurkunde", "Teilnehmerurkunde"))
    ),
"")</f>
        <v/>
      </c>
    </row>
    <row r="158" spans="1:33">
      <c r="A158" s="31"/>
      <c r="B158" s="31"/>
      <c r="C158" s="31"/>
      <c r="D158" s="31"/>
      <c r="E158" s="31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t="str">
        <f>IF(ISBLANK(F158),"",IF($B$1="Mit Hand",
    IF(E158="m", ROUNDDOWN(($F$2/(F158+0.24)-Tabelle3!$R$2)/Tabelle3!$S$2, 0),
    IF(E158="w", ROUNDDOWN(($F$2/(F158+0.24)- Tabelle3!$M$2)/Tabelle3!$N$2, 0), "")),
IF($B$1="Elektronisch",
    IF(E158="m", ROUNDDOWN((($F$2/F158)- Tabelle3!$R$2)/Tabelle3!$S$2, 0),
    IF(E158="w", ROUNDDOWN((($F$2/F158)- Tabelle3!$M$2)/Tabelle3!$N$2, 0), "")),
"")))</f>
        <v/>
      </c>
      <c r="T158" t="str">
        <f>IF(ISBLANK(G158), "",
IF($B$1="Mit Hand",
    IF(E158="m", ROUNDDOWN(($G$2/(G158+0.24)-Tabelle3!$R$3)/Tabelle3!$S$3, 0),
    IF(E158="w", ROUNDDOWN(($G$2/(G158+0.24)- Tabelle3!$M$3)/Tabelle3!$N$3, 0), "")),
IF($B$1="Elektronisch",
    IF(E158="m", ROUNDDOWN((($G$2/G158)- Tabelle3!$R$3)/Tabelle3!$S$3, 0),
    IF(E158="w", ROUNDDOWN((($G$2/G158)- Tabelle3!$M$3)/Tabelle3!$N$3, 0), "")),
"")))</f>
        <v/>
      </c>
      <c r="U158" t="str">
        <f>IF(ISBLANK(H158),"",
IF($B$1="Mit Hand",
    IF(E158="m", ROUNDDOWN(($H$2/(H158+0.24)-Tabelle3!$R$4)/Tabelle3!$S$4, 0),
    IF(E158="w", ROUNDDOWN(($H$2/(H158+0.24)- Tabelle3!$M$4)/Tabelle3!$N$4, 0), "")),
IF($B$1="Elektronisch",
    IF(E158="m", ROUNDDOWN((($H$2/H158)- Tabelle3!$R$4)/Tabelle3!$S$4, 0),
    IF(E158="w", ROUNDDOWN((($H$2/H158)- Tabelle3!$M$4)/Tabelle3!$N$4, 0), "")),
"")))</f>
        <v/>
      </c>
      <c r="V158" t="str">
        <f>IF(ISBLANK(I158), "",
IF(E158="m", ROUNDDOWN((($I$2/I158)- Tabelle3!$R$5)/Tabelle3!$S$5, 0),
    IF(E158="w", ROUNDDOWN((($I$2/I158)- Tabelle3!$M$5)/Tabelle3!$N$5, 0), "")))</f>
        <v/>
      </c>
      <c r="W158" t="str">
        <f>IF(ISBLANK(J158),"",
IF(E158="m", ROUNDDOWN((($J$2/J158)- Tabelle3!$R$6)/Tabelle3!$S$6, 0)))</f>
        <v/>
      </c>
      <c r="X158" t="str">
        <f>IF(ISBLANK(K158), "",
IF(E158="m", ROUNDDOWN((($K$2/K158)- Tabelle3!$R$7)/Tabelle3!$S$7, 0),
    IF(E158="w", ROUNDDOWN((($K$2/K158)- Tabelle3!$M$7)/Tabelle3!$N$7, 0), "")))</f>
        <v/>
      </c>
      <c r="Y158" t="str">
        <f>IF(ISBLANK(L158), "",
IF(E158="m", ROUNDDOWN((($L$2/L158)- Tabelle3!$R$8)/Tabelle3!$S$8, 0),
    IF(E158="w", ROUNDDOWN((($L$2/L158)- Tabelle3!$M$8)/Tabelle3!$N$8, 0), "")))</f>
        <v/>
      </c>
      <c r="Z158" t="str">
        <f>IF(ISBLANK(M158),
    "",
    IF(E158="m",
        ROUNDDOWN((SQRT(M158) - Tabelle3!$R$9) / Tabelle3!$S$9, 0),
        IF(E158="w",
            ROUNDDOWN((SQRT(M158) - Tabelle3!$M$9) / Tabelle3!$N$9, 0),
            ""
        )
    )
)</f>
        <v/>
      </c>
      <c r="AA158" t="str">
        <f>IF(ISBLANK(N158), "", IF(E158="m", ROUNDDOWN((SQRT(N158) - Tabelle3!$R$10) / Tabelle3!$S$10, 0), IF(E158="w", ROUNDDOWN((SQRT(N158) - Tabelle3!$M$10) / Tabelle3!$N$10, 0), "" ) ) )</f>
        <v/>
      </c>
      <c r="AB158" t="str">
        <f>IF(ISBLANK(O158),"", IF(E158="m", ROUNDDOWN((SQRT(O158) - Tabelle3!$R$11) / Tabelle3!$S$11, 0), IF(E158="w", ROUNDDOWN((SQRT(O158) - Tabelle3!$M$11) / Tabelle3!$N$11, 0), "" ) ) )</f>
        <v/>
      </c>
      <c r="AC158" t="str">
        <f>IF(ISBLANK(P158), "", IF(E158="m", ROUNDDOWN((SQRT(P158) - Tabelle3!$R$12) / Tabelle3!$S$12, 0), IF(E158="w", ROUNDDOWN((SQRT(P158) - Tabelle3!$M$12) / Tabelle3!$N$12, 0), "" ) ) )</f>
        <v/>
      </c>
      <c r="AD158" t="str">
        <f>IF(ISBLANK(Q158), "", IF(E158="m", ROUNDDOWN((SQRT(Q158) - Tabelle3!$R$13) / Tabelle3!$S$13, 0), IF(E158="w", ROUNDDOWN((SQRT(Q158) - Tabelle3!$M$13) / Tabelle3!$N$13, 0), "" ) ) )</f>
        <v/>
      </c>
      <c r="AE158" t="str">
        <f>IF(ISBLANK(R158), "", IF(E158="m", ROUNDDOWN((SQRT(R158) - Tabelle3!$R$14) / Tabelle3!$S$14, 0), IF(E158="w", ROUNDDOWN((SQRT(R158) - Tabelle3!$M$14) / Tabelle3!$N$14, 0), "" ) ) )</f>
        <v/>
      </c>
      <c r="AF15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58" s="30" t="str">
        <f>IF(D158 &lt;&gt; "",
    IF(E158 = "m",
        IF(AF158 &gt;= VLOOKUP(D158, Tabelle3!$A$26:$D$36, 4, TRUE), "Ehrenurkunde",
        IF(AF158 &gt;= VLOOKUP(D158, Tabelle3!$A$26:$D$36, 3, TRUE), "Siegerurkunde", "Teilnehmerurkunde")),
    IF(AF158 &gt;= VLOOKUP(D158, Tabelle3!$A$15:$D$24, 4, TRUE), "Ehrenurkunde",
        IF(AF158 &gt;= VLOOKUP(D158, Tabelle3!$A$15:$D$24, 3, TRUE), "Siegerurkunde", "Teilnehmerurkunde"))
    ),
"")</f>
        <v/>
      </c>
    </row>
    <row r="159" spans="1:33">
      <c r="A159" s="31"/>
      <c r="B159" s="31"/>
      <c r="C159" s="31"/>
      <c r="D159" s="31"/>
      <c r="E159" s="31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t="str">
        <f>IF(ISBLANK(F159),"",IF($B$1="Mit Hand",
    IF(E159="m", ROUNDDOWN(($F$2/(F159+0.24)-Tabelle3!$R$2)/Tabelle3!$S$2, 0),
    IF(E159="w", ROUNDDOWN(($F$2/(F159+0.24)- Tabelle3!$M$2)/Tabelle3!$N$2, 0), "")),
IF($B$1="Elektronisch",
    IF(E159="m", ROUNDDOWN((($F$2/F159)- Tabelle3!$R$2)/Tabelle3!$S$2, 0),
    IF(E159="w", ROUNDDOWN((($F$2/F159)- Tabelle3!$M$2)/Tabelle3!$N$2, 0), "")),
"")))</f>
        <v/>
      </c>
      <c r="T159" t="str">
        <f>IF(ISBLANK(G159), "",
IF($B$1="Mit Hand",
    IF(E159="m", ROUNDDOWN(($G$2/(G159+0.24)-Tabelle3!$R$3)/Tabelle3!$S$3, 0),
    IF(E159="w", ROUNDDOWN(($G$2/(G159+0.24)- Tabelle3!$M$3)/Tabelle3!$N$3, 0), "")),
IF($B$1="Elektronisch",
    IF(E159="m", ROUNDDOWN((($G$2/G159)- Tabelle3!$R$3)/Tabelle3!$S$3, 0),
    IF(E159="w", ROUNDDOWN((($G$2/G159)- Tabelle3!$M$3)/Tabelle3!$N$3, 0), "")),
"")))</f>
        <v/>
      </c>
      <c r="U159" t="str">
        <f>IF(ISBLANK(H159),"",
IF($B$1="Mit Hand",
    IF(E159="m", ROUNDDOWN(($H$2/(H159+0.24)-Tabelle3!$R$4)/Tabelle3!$S$4, 0),
    IF(E159="w", ROUNDDOWN(($H$2/(H159+0.24)- Tabelle3!$M$4)/Tabelle3!$N$4, 0), "")),
IF($B$1="Elektronisch",
    IF(E159="m", ROUNDDOWN((($H$2/H159)- Tabelle3!$R$4)/Tabelle3!$S$4, 0),
    IF(E159="w", ROUNDDOWN((($H$2/H159)- Tabelle3!$M$4)/Tabelle3!$N$4, 0), "")),
"")))</f>
        <v/>
      </c>
      <c r="V159" t="str">
        <f>IF(ISBLANK(I159), "",
IF(E159="m", ROUNDDOWN((($I$2/I159)- Tabelle3!$R$5)/Tabelle3!$S$5, 0),
    IF(E159="w", ROUNDDOWN((($I$2/I159)- Tabelle3!$M$5)/Tabelle3!$N$5, 0), "")))</f>
        <v/>
      </c>
      <c r="W159" t="str">
        <f>IF(ISBLANK(J159),"",
IF(E159="m", ROUNDDOWN((($J$2/J159)- Tabelle3!$R$6)/Tabelle3!$S$6, 0)))</f>
        <v/>
      </c>
      <c r="X159" t="str">
        <f>IF(ISBLANK(K159), "",
IF(E159="m", ROUNDDOWN((($K$2/K159)- Tabelle3!$R$7)/Tabelle3!$S$7, 0),
    IF(E159="w", ROUNDDOWN((($K$2/K159)- Tabelle3!$M$7)/Tabelle3!$N$7, 0), "")))</f>
        <v/>
      </c>
      <c r="Y159" t="str">
        <f>IF(ISBLANK(L159), "",
IF(E159="m", ROUNDDOWN((($L$2/L159)- Tabelle3!$R$8)/Tabelle3!$S$8, 0),
    IF(E159="w", ROUNDDOWN((($L$2/L159)- Tabelle3!$M$8)/Tabelle3!$N$8, 0), "")))</f>
        <v/>
      </c>
      <c r="Z159" t="str">
        <f>IF(ISBLANK(M159),
    "",
    IF(E159="m",
        ROUNDDOWN((SQRT(M159) - Tabelle3!$R$9) / Tabelle3!$S$9, 0),
        IF(E159="w",
            ROUNDDOWN((SQRT(M159) - Tabelle3!$M$9) / Tabelle3!$N$9, 0),
            ""
        )
    )
)</f>
        <v/>
      </c>
      <c r="AA159" t="str">
        <f>IF(ISBLANK(N159), "", IF(E159="m", ROUNDDOWN((SQRT(N159) - Tabelle3!$R$10) / Tabelle3!$S$10, 0), IF(E159="w", ROUNDDOWN((SQRT(N159) - Tabelle3!$M$10) / Tabelle3!$N$10, 0), "" ) ) )</f>
        <v/>
      </c>
      <c r="AB159" t="str">
        <f>IF(ISBLANK(O159),"", IF(E159="m", ROUNDDOWN((SQRT(O159) - Tabelle3!$R$11) / Tabelle3!$S$11, 0), IF(E159="w", ROUNDDOWN((SQRT(O159) - Tabelle3!$M$11) / Tabelle3!$N$11, 0), "" ) ) )</f>
        <v/>
      </c>
      <c r="AC159" t="str">
        <f>IF(ISBLANK(P159), "", IF(E159="m", ROUNDDOWN((SQRT(P159) - Tabelle3!$R$12) / Tabelle3!$S$12, 0), IF(E159="w", ROUNDDOWN((SQRT(P159) - Tabelle3!$M$12) / Tabelle3!$N$12, 0), "" ) ) )</f>
        <v/>
      </c>
      <c r="AD159" t="str">
        <f>IF(ISBLANK(Q159), "", IF(E159="m", ROUNDDOWN((SQRT(Q159) - Tabelle3!$R$13) / Tabelle3!$S$13, 0), IF(E159="w", ROUNDDOWN((SQRT(Q159) - Tabelle3!$M$13) / Tabelle3!$N$13, 0), "" ) ) )</f>
        <v/>
      </c>
      <c r="AE159" t="str">
        <f>IF(ISBLANK(R159), "", IF(E159="m", ROUNDDOWN((SQRT(R159) - Tabelle3!$R$14) / Tabelle3!$S$14, 0), IF(E159="w", ROUNDDOWN((SQRT(R159) - Tabelle3!$M$14) / Tabelle3!$N$14, 0), "" ) ) )</f>
        <v/>
      </c>
      <c r="AF15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59" s="30" t="str">
        <f>IF(D159 &lt;&gt; "",
    IF(E159 = "m",
        IF(AF159 &gt;= VLOOKUP(D159, Tabelle3!$A$26:$D$36, 4, TRUE), "Ehrenurkunde",
        IF(AF159 &gt;= VLOOKUP(D159, Tabelle3!$A$26:$D$36, 3, TRUE), "Siegerurkunde", "Teilnehmerurkunde")),
    IF(AF159 &gt;= VLOOKUP(D159, Tabelle3!$A$15:$D$24, 4, TRUE), "Ehrenurkunde",
        IF(AF159 &gt;= VLOOKUP(D159, Tabelle3!$A$15:$D$24, 3, TRUE), "Siegerurkunde", "Teilnehmerurkunde"))
    ),
"")</f>
        <v/>
      </c>
    </row>
    <row r="160" spans="1:33">
      <c r="A160" s="31"/>
      <c r="B160" s="31"/>
      <c r="C160" s="31"/>
      <c r="D160" s="31"/>
      <c r="E160" s="31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t="str">
        <f>IF(ISBLANK(F160),"",IF($B$1="Mit Hand",
    IF(E160="m", ROUNDDOWN(($F$2/(F160+0.24)-Tabelle3!$R$2)/Tabelle3!$S$2, 0),
    IF(E160="w", ROUNDDOWN(($F$2/(F160+0.24)- Tabelle3!$M$2)/Tabelle3!$N$2, 0), "")),
IF($B$1="Elektronisch",
    IF(E160="m", ROUNDDOWN((($F$2/F160)- Tabelle3!$R$2)/Tabelle3!$S$2, 0),
    IF(E160="w", ROUNDDOWN((($F$2/F160)- Tabelle3!$M$2)/Tabelle3!$N$2, 0), "")),
"")))</f>
        <v/>
      </c>
      <c r="T160" t="str">
        <f>IF(ISBLANK(G160), "",
IF($B$1="Mit Hand",
    IF(E160="m", ROUNDDOWN(($G$2/(G160+0.24)-Tabelle3!$R$3)/Tabelle3!$S$3, 0),
    IF(E160="w", ROUNDDOWN(($G$2/(G160+0.24)- Tabelle3!$M$3)/Tabelle3!$N$3, 0), "")),
IF($B$1="Elektronisch",
    IF(E160="m", ROUNDDOWN((($G$2/G160)- Tabelle3!$R$3)/Tabelle3!$S$3, 0),
    IF(E160="w", ROUNDDOWN((($G$2/G160)- Tabelle3!$M$3)/Tabelle3!$N$3, 0), "")),
"")))</f>
        <v/>
      </c>
      <c r="U160" t="str">
        <f>IF(ISBLANK(H160),"",
IF($B$1="Mit Hand",
    IF(E160="m", ROUNDDOWN(($H$2/(H160+0.24)-Tabelle3!$R$4)/Tabelle3!$S$4, 0),
    IF(E160="w", ROUNDDOWN(($H$2/(H160+0.24)- Tabelle3!$M$4)/Tabelle3!$N$4, 0), "")),
IF($B$1="Elektronisch",
    IF(E160="m", ROUNDDOWN((($H$2/H160)- Tabelle3!$R$4)/Tabelle3!$S$4, 0),
    IF(E160="w", ROUNDDOWN((($H$2/H160)- Tabelle3!$M$4)/Tabelle3!$N$4, 0), "")),
"")))</f>
        <v/>
      </c>
      <c r="V160" t="str">
        <f>IF(ISBLANK(I160), "",
IF(E160="m", ROUNDDOWN((($I$2/I160)- Tabelle3!$R$5)/Tabelle3!$S$5, 0),
    IF(E160="w", ROUNDDOWN((($I$2/I160)- Tabelle3!$M$5)/Tabelle3!$N$5, 0), "")))</f>
        <v/>
      </c>
      <c r="W160" t="str">
        <f>IF(ISBLANK(J160),"",
IF(E160="m", ROUNDDOWN((($J$2/J160)- Tabelle3!$R$6)/Tabelle3!$S$6, 0)))</f>
        <v/>
      </c>
      <c r="X160" t="str">
        <f>IF(ISBLANK(K160), "",
IF(E160="m", ROUNDDOWN((($K$2/K160)- Tabelle3!$R$7)/Tabelle3!$S$7, 0),
    IF(E160="w", ROUNDDOWN((($K$2/K160)- Tabelle3!$M$7)/Tabelle3!$N$7, 0), "")))</f>
        <v/>
      </c>
      <c r="Y160" t="str">
        <f>IF(ISBLANK(L160), "",
IF(E160="m", ROUNDDOWN((($L$2/L160)- Tabelle3!$R$8)/Tabelle3!$S$8, 0),
    IF(E160="w", ROUNDDOWN((($L$2/L160)- Tabelle3!$M$8)/Tabelle3!$N$8, 0), "")))</f>
        <v/>
      </c>
      <c r="Z160" t="str">
        <f>IF(ISBLANK(M160),
    "",
    IF(E160="m",
        ROUNDDOWN((SQRT(M160) - Tabelle3!$R$9) / Tabelle3!$S$9, 0),
        IF(E160="w",
            ROUNDDOWN((SQRT(M160) - Tabelle3!$M$9) / Tabelle3!$N$9, 0),
            ""
        )
    )
)</f>
        <v/>
      </c>
      <c r="AA160" t="str">
        <f>IF(ISBLANK(N160), "", IF(E160="m", ROUNDDOWN((SQRT(N160) - Tabelle3!$R$10) / Tabelle3!$S$10, 0), IF(E160="w", ROUNDDOWN((SQRT(N160) - Tabelle3!$M$10) / Tabelle3!$N$10, 0), "" ) ) )</f>
        <v/>
      </c>
      <c r="AB160" t="str">
        <f>IF(ISBLANK(O160),"", IF(E160="m", ROUNDDOWN((SQRT(O160) - Tabelle3!$R$11) / Tabelle3!$S$11, 0), IF(E160="w", ROUNDDOWN((SQRT(O160) - Tabelle3!$M$11) / Tabelle3!$N$11, 0), "" ) ) )</f>
        <v/>
      </c>
      <c r="AC160" t="str">
        <f>IF(ISBLANK(P160), "", IF(E160="m", ROUNDDOWN((SQRT(P160) - Tabelle3!$R$12) / Tabelle3!$S$12, 0), IF(E160="w", ROUNDDOWN((SQRT(P160) - Tabelle3!$M$12) / Tabelle3!$N$12, 0), "" ) ) )</f>
        <v/>
      </c>
      <c r="AD160" t="str">
        <f>IF(ISBLANK(Q160), "", IF(E160="m", ROUNDDOWN((SQRT(Q160) - Tabelle3!$R$13) / Tabelle3!$S$13, 0), IF(E160="w", ROUNDDOWN((SQRT(Q160) - Tabelle3!$M$13) / Tabelle3!$N$13, 0), "" ) ) )</f>
        <v/>
      </c>
      <c r="AE160" t="str">
        <f>IF(ISBLANK(R160), "", IF(E160="m", ROUNDDOWN((SQRT(R160) - Tabelle3!$R$14) / Tabelle3!$S$14, 0), IF(E160="w", ROUNDDOWN((SQRT(R160) - Tabelle3!$M$14) / Tabelle3!$N$14, 0), "" ) ) )</f>
        <v/>
      </c>
      <c r="AF16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60" s="30" t="str">
        <f>IF(D160 &lt;&gt; "",
    IF(E160 = "m",
        IF(AF160 &gt;= VLOOKUP(D160, Tabelle3!$A$26:$D$36, 4, TRUE), "Ehrenurkunde",
        IF(AF160 &gt;= VLOOKUP(D160, Tabelle3!$A$26:$D$36, 3, TRUE), "Siegerurkunde", "Teilnehmerurkunde")),
    IF(AF160 &gt;= VLOOKUP(D160, Tabelle3!$A$15:$D$24, 4, TRUE), "Ehrenurkunde",
        IF(AF160 &gt;= VLOOKUP(D160, Tabelle3!$A$15:$D$24, 3, TRUE), "Siegerurkunde", "Teilnehmerurkunde"))
    ),
"")</f>
        <v/>
      </c>
    </row>
    <row r="161" spans="1:33">
      <c r="A161" s="31"/>
      <c r="B161" s="31"/>
      <c r="C161" s="31"/>
      <c r="D161" s="31"/>
      <c r="E161" s="31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t="str">
        <f>IF(ISBLANK(F161),"",IF($B$1="Mit Hand",
    IF(E161="m", ROUNDDOWN(($F$2/(F161+0.24)-Tabelle3!$R$2)/Tabelle3!$S$2, 0),
    IF(E161="w", ROUNDDOWN(($F$2/(F161+0.24)- Tabelle3!$M$2)/Tabelle3!$N$2, 0), "")),
IF($B$1="Elektronisch",
    IF(E161="m", ROUNDDOWN((($F$2/F161)- Tabelle3!$R$2)/Tabelle3!$S$2, 0),
    IF(E161="w", ROUNDDOWN((($F$2/F161)- Tabelle3!$M$2)/Tabelle3!$N$2, 0), "")),
"")))</f>
        <v/>
      </c>
      <c r="T161" t="str">
        <f>IF(ISBLANK(G161), "",
IF($B$1="Mit Hand",
    IF(E161="m", ROUNDDOWN(($G$2/(G161+0.24)-Tabelle3!$R$3)/Tabelle3!$S$3, 0),
    IF(E161="w", ROUNDDOWN(($G$2/(G161+0.24)- Tabelle3!$M$3)/Tabelle3!$N$3, 0), "")),
IF($B$1="Elektronisch",
    IF(E161="m", ROUNDDOWN((($G$2/G161)- Tabelle3!$R$3)/Tabelle3!$S$3, 0),
    IF(E161="w", ROUNDDOWN((($G$2/G161)- Tabelle3!$M$3)/Tabelle3!$N$3, 0), "")),
"")))</f>
        <v/>
      </c>
      <c r="U161" t="str">
        <f>IF(ISBLANK(H161),"",
IF($B$1="Mit Hand",
    IF(E161="m", ROUNDDOWN(($H$2/(H161+0.24)-Tabelle3!$R$4)/Tabelle3!$S$4, 0),
    IF(E161="w", ROUNDDOWN(($H$2/(H161+0.24)- Tabelle3!$M$4)/Tabelle3!$N$4, 0), "")),
IF($B$1="Elektronisch",
    IF(E161="m", ROUNDDOWN((($H$2/H161)- Tabelle3!$R$4)/Tabelle3!$S$4, 0),
    IF(E161="w", ROUNDDOWN((($H$2/H161)- Tabelle3!$M$4)/Tabelle3!$N$4, 0), "")),
"")))</f>
        <v/>
      </c>
      <c r="V161" t="str">
        <f>IF(ISBLANK(I161), "",
IF(E161="m", ROUNDDOWN((($I$2/I161)- Tabelle3!$R$5)/Tabelle3!$S$5, 0),
    IF(E161="w", ROUNDDOWN((($I$2/I161)- Tabelle3!$M$5)/Tabelle3!$N$5, 0), "")))</f>
        <v/>
      </c>
      <c r="W161" t="str">
        <f>IF(ISBLANK(J161),"",
IF(E161="m", ROUNDDOWN((($J$2/J161)- Tabelle3!$R$6)/Tabelle3!$S$6, 0)))</f>
        <v/>
      </c>
      <c r="X161" t="str">
        <f>IF(ISBLANK(K161), "",
IF(E161="m", ROUNDDOWN((($K$2/K161)- Tabelle3!$R$7)/Tabelle3!$S$7, 0),
    IF(E161="w", ROUNDDOWN((($K$2/K161)- Tabelle3!$M$7)/Tabelle3!$N$7, 0), "")))</f>
        <v/>
      </c>
      <c r="Y161" t="str">
        <f>IF(ISBLANK(L161), "",
IF(E161="m", ROUNDDOWN((($L$2/L161)- Tabelle3!$R$8)/Tabelle3!$S$8, 0),
    IF(E161="w", ROUNDDOWN((($L$2/L161)- Tabelle3!$M$8)/Tabelle3!$N$8, 0), "")))</f>
        <v/>
      </c>
      <c r="Z161" t="str">
        <f>IF(ISBLANK(M161),
    "",
    IF(E161="m",
        ROUNDDOWN((SQRT(M161) - Tabelle3!$R$9) / Tabelle3!$S$9, 0),
        IF(E161="w",
            ROUNDDOWN((SQRT(M161) - Tabelle3!$M$9) / Tabelle3!$N$9, 0),
            ""
        )
    )
)</f>
        <v/>
      </c>
      <c r="AA161" t="str">
        <f>IF(ISBLANK(N161), "", IF(E161="m", ROUNDDOWN((SQRT(N161) - Tabelle3!$R$10) / Tabelle3!$S$10, 0), IF(E161="w", ROUNDDOWN((SQRT(N161) - Tabelle3!$M$10) / Tabelle3!$N$10, 0), "" ) ) )</f>
        <v/>
      </c>
      <c r="AB161" t="str">
        <f>IF(ISBLANK(O161),"", IF(E161="m", ROUNDDOWN((SQRT(O161) - Tabelle3!$R$11) / Tabelle3!$S$11, 0), IF(E161="w", ROUNDDOWN((SQRT(O161) - Tabelle3!$M$11) / Tabelle3!$N$11, 0), "" ) ) )</f>
        <v/>
      </c>
      <c r="AC161" t="str">
        <f>IF(ISBLANK(P161), "", IF(E161="m", ROUNDDOWN((SQRT(P161) - Tabelle3!$R$12) / Tabelle3!$S$12, 0), IF(E161="w", ROUNDDOWN((SQRT(P161) - Tabelle3!$M$12) / Tabelle3!$N$12, 0), "" ) ) )</f>
        <v/>
      </c>
      <c r="AD161" t="str">
        <f>IF(ISBLANK(Q161), "", IF(E161="m", ROUNDDOWN((SQRT(Q161) - Tabelle3!$R$13) / Tabelle3!$S$13, 0), IF(E161="w", ROUNDDOWN((SQRT(Q161) - Tabelle3!$M$13) / Tabelle3!$N$13, 0), "" ) ) )</f>
        <v/>
      </c>
      <c r="AE161" t="str">
        <f>IF(ISBLANK(R161), "", IF(E161="m", ROUNDDOWN((SQRT(R161) - Tabelle3!$R$14) / Tabelle3!$S$14, 0), IF(E161="w", ROUNDDOWN((SQRT(R161) - Tabelle3!$M$14) / Tabelle3!$N$14, 0), "" ) ) )</f>
        <v/>
      </c>
      <c r="AF16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61" s="30" t="str">
        <f>IF(D161 &lt;&gt; "",
    IF(E161 = "m",
        IF(AF161 &gt;= VLOOKUP(D161, Tabelle3!$A$26:$D$36, 4, TRUE), "Ehrenurkunde",
        IF(AF161 &gt;= VLOOKUP(D161, Tabelle3!$A$26:$D$36, 3, TRUE), "Siegerurkunde", "Teilnehmerurkunde")),
    IF(AF161 &gt;= VLOOKUP(D161, Tabelle3!$A$15:$D$24, 4, TRUE), "Ehrenurkunde",
        IF(AF161 &gt;= VLOOKUP(D161, Tabelle3!$A$15:$D$24, 3, TRUE), "Siegerurkunde", "Teilnehmerurkunde"))
    ),
"")</f>
        <v/>
      </c>
    </row>
    <row r="162" spans="1:33">
      <c r="A162" s="31"/>
      <c r="B162" s="31"/>
      <c r="C162" s="31"/>
      <c r="D162" s="31"/>
      <c r="E162" s="31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t="str">
        <f>IF(ISBLANK(F162),"",IF($B$1="Mit Hand",
    IF(E162="m", ROUNDDOWN(($F$2/(F162+0.24)-Tabelle3!$R$2)/Tabelle3!$S$2, 0),
    IF(E162="w", ROUNDDOWN(($F$2/(F162+0.24)- Tabelle3!$M$2)/Tabelle3!$N$2, 0), "")),
IF($B$1="Elektronisch",
    IF(E162="m", ROUNDDOWN((($F$2/F162)- Tabelle3!$R$2)/Tabelle3!$S$2, 0),
    IF(E162="w", ROUNDDOWN((($F$2/F162)- Tabelle3!$M$2)/Tabelle3!$N$2, 0), "")),
"")))</f>
        <v/>
      </c>
      <c r="T162" t="str">
        <f>IF(ISBLANK(G162), "",
IF($B$1="Mit Hand",
    IF(E162="m", ROUNDDOWN(($G$2/(G162+0.24)-Tabelle3!$R$3)/Tabelle3!$S$3, 0),
    IF(E162="w", ROUNDDOWN(($G$2/(G162+0.24)- Tabelle3!$M$3)/Tabelle3!$N$3, 0), "")),
IF($B$1="Elektronisch",
    IF(E162="m", ROUNDDOWN((($G$2/G162)- Tabelle3!$R$3)/Tabelle3!$S$3, 0),
    IF(E162="w", ROUNDDOWN((($G$2/G162)- Tabelle3!$M$3)/Tabelle3!$N$3, 0), "")),
"")))</f>
        <v/>
      </c>
      <c r="U162" t="str">
        <f>IF(ISBLANK(H162),"",
IF($B$1="Mit Hand",
    IF(E162="m", ROUNDDOWN(($H$2/(H162+0.24)-Tabelle3!$R$4)/Tabelle3!$S$4, 0),
    IF(E162="w", ROUNDDOWN(($H$2/(H162+0.24)- Tabelle3!$M$4)/Tabelle3!$N$4, 0), "")),
IF($B$1="Elektronisch",
    IF(E162="m", ROUNDDOWN((($H$2/H162)- Tabelle3!$R$4)/Tabelle3!$S$4, 0),
    IF(E162="w", ROUNDDOWN((($H$2/H162)- Tabelle3!$M$4)/Tabelle3!$N$4, 0), "")),
"")))</f>
        <v/>
      </c>
      <c r="V162" t="str">
        <f>IF(ISBLANK(I162), "",
IF(E162="m", ROUNDDOWN((($I$2/I162)- Tabelle3!$R$5)/Tabelle3!$S$5, 0),
    IF(E162="w", ROUNDDOWN((($I$2/I162)- Tabelle3!$M$5)/Tabelle3!$N$5, 0), "")))</f>
        <v/>
      </c>
      <c r="W162" t="str">
        <f>IF(ISBLANK(J162),"",
IF(E162="m", ROUNDDOWN((($J$2/J162)- Tabelle3!$R$6)/Tabelle3!$S$6, 0)))</f>
        <v/>
      </c>
      <c r="X162" t="str">
        <f>IF(ISBLANK(K162), "",
IF(E162="m", ROUNDDOWN((($K$2/K162)- Tabelle3!$R$7)/Tabelle3!$S$7, 0),
    IF(E162="w", ROUNDDOWN((($K$2/K162)- Tabelle3!$M$7)/Tabelle3!$N$7, 0), "")))</f>
        <v/>
      </c>
      <c r="Y162" t="str">
        <f>IF(ISBLANK(L162), "",
IF(E162="m", ROUNDDOWN((($L$2/L162)- Tabelle3!$R$8)/Tabelle3!$S$8, 0),
    IF(E162="w", ROUNDDOWN((($L$2/L162)- Tabelle3!$M$8)/Tabelle3!$N$8, 0), "")))</f>
        <v/>
      </c>
      <c r="Z162" t="str">
        <f>IF(ISBLANK(M162),
    "",
    IF(E162="m",
        ROUNDDOWN((SQRT(M162) - Tabelle3!$R$9) / Tabelle3!$S$9, 0),
        IF(E162="w",
            ROUNDDOWN((SQRT(M162) - Tabelle3!$M$9) / Tabelle3!$N$9, 0),
            ""
        )
    )
)</f>
        <v/>
      </c>
      <c r="AA162" t="str">
        <f>IF(ISBLANK(N162), "", IF(E162="m", ROUNDDOWN((SQRT(N162) - Tabelle3!$R$10) / Tabelle3!$S$10, 0), IF(E162="w", ROUNDDOWN((SQRT(N162) - Tabelle3!$M$10) / Tabelle3!$N$10, 0), "" ) ) )</f>
        <v/>
      </c>
      <c r="AB162" t="str">
        <f>IF(ISBLANK(O162),"", IF(E162="m", ROUNDDOWN((SQRT(O162) - Tabelle3!$R$11) / Tabelle3!$S$11, 0), IF(E162="w", ROUNDDOWN((SQRT(O162) - Tabelle3!$M$11) / Tabelle3!$N$11, 0), "" ) ) )</f>
        <v/>
      </c>
      <c r="AC162" t="str">
        <f>IF(ISBLANK(P162), "", IF(E162="m", ROUNDDOWN((SQRT(P162) - Tabelle3!$R$12) / Tabelle3!$S$12, 0), IF(E162="w", ROUNDDOWN((SQRT(P162) - Tabelle3!$M$12) / Tabelle3!$N$12, 0), "" ) ) )</f>
        <v/>
      </c>
      <c r="AD162" t="str">
        <f>IF(ISBLANK(Q162), "", IF(E162="m", ROUNDDOWN((SQRT(Q162) - Tabelle3!$R$13) / Tabelle3!$S$13, 0), IF(E162="w", ROUNDDOWN((SQRT(Q162) - Tabelle3!$M$13) / Tabelle3!$N$13, 0), "" ) ) )</f>
        <v/>
      </c>
      <c r="AE162" t="str">
        <f>IF(ISBLANK(R162), "", IF(E162="m", ROUNDDOWN((SQRT(R162) - Tabelle3!$R$14) / Tabelle3!$S$14, 0), IF(E162="w", ROUNDDOWN((SQRT(R162) - Tabelle3!$M$14) / Tabelle3!$N$14, 0), "" ) ) )</f>
        <v/>
      </c>
      <c r="AF16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62" s="30" t="str">
        <f>IF(D162 &lt;&gt; "",
    IF(E162 = "m",
        IF(AF162 &gt;= VLOOKUP(D162, Tabelle3!$A$26:$D$36, 4, TRUE), "Ehrenurkunde",
        IF(AF162 &gt;= VLOOKUP(D162, Tabelle3!$A$26:$D$36, 3, TRUE), "Siegerurkunde", "Teilnehmerurkunde")),
    IF(AF162 &gt;= VLOOKUP(D162, Tabelle3!$A$15:$D$24, 4, TRUE), "Ehrenurkunde",
        IF(AF162 &gt;= VLOOKUP(D162, Tabelle3!$A$15:$D$24, 3, TRUE), "Siegerurkunde", "Teilnehmerurkunde"))
    ),
"")</f>
        <v/>
      </c>
    </row>
    <row r="163" spans="1:33">
      <c r="A163" s="31"/>
      <c r="B163" s="31"/>
      <c r="C163" s="31"/>
      <c r="D163" s="31"/>
      <c r="E163" s="31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t="str">
        <f>IF(ISBLANK(F163),"",IF($B$1="Mit Hand",
    IF(E163="m", ROUNDDOWN(($F$2/(F163+0.24)-Tabelle3!$R$2)/Tabelle3!$S$2, 0),
    IF(E163="w", ROUNDDOWN(($F$2/(F163+0.24)- Tabelle3!$M$2)/Tabelle3!$N$2, 0), "")),
IF($B$1="Elektronisch",
    IF(E163="m", ROUNDDOWN((($F$2/F163)- Tabelle3!$R$2)/Tabelle3!$S$2, 0),
    IF(E163="w", ROUNDDOWN((($F$2/F163)- Tabelle3!$M$2)/Tabelle3!$N$2, 0), "")),
"")))</f>
        <v/>
      </c>
      <c r="T163" t="str">
        <f>IF(ISBLANK(G163), "",
IF($B$1="Mit Hand",
    IF(E163="m", ROUNDDOWN(($G$2/(G163+0.24)-Tabelle3!$R$3)/Tabelle3!$S$3, 0),
    IF(E163="w", ROUNDDOWN(($G$2/(G163+0.24)- Tabelle3!$M$3)/Tabelle3!$N$3, 0), "")),
IF($B$1="Elektronisch",
    IF(E163="m", ROUNDDOWN((($G$2/G163)- Tabelle3!$R$3)/Tabelle3!$S$3, 0),
    IF(E163="w", ROUNDDOWN((($G$2/G163)- Tabelle3!$M$3)/Tabelle3!$N$3, 0), "")),
"")))</f>
        <v/>
      </c>
      <c r="U163" t="str">
        <f>IF(ISBLANK(H163),"",
IF($B$1="Mit Hand",
    IF(E163="m", ROUNDDOWN(($H$2/(H163+0.24)-Tabelle3!$R$4)/Tabelle3!$S$4, 0),
    IF(E163="w", ROUNDDOWN(($H$2/(H163+0.24)- Tabelle3!$M$4)/Tabelle3!$N$4, 0), "")),
IF($B$1="Elektronisch",
    IF(E163="m", ROUNDDOWN((($H$2/H163)- Tabelle3!$R$4)/Tabelle3!$S$4, 0),
    IF(E163="w", ROUNDDOWN((($H$2/H163)- Tabelle3!$M$4)/Tabelle3!$N$4, 0), "")),
"")))</f>
        <v/>
      </c>
      <c r="V163" t="str">
        <f>IF(ISBLANK(I163), "",
IF(E163="m", ROUNDDOWN((($I$2/I163)- Tabelle3!$R$5)/Tabelle3!$S$5, 0),
    IF(E163="w", ROUNDDOWN((($I$2/I163)- Tabelle3!$M$5)/Tabelle3!$N$5, 0), "")))</f>
        <v/>
      </c>
      <c r="W163" t="str">
        <f>IF(ISBLANK(J163),"",
IF(E163="m", ROUNDDOWN((($J$2/J163)- Tabelle3!$R$6)/Tabelle3!$S$6, 0)))</f>
        <v/>
      </c>
      <c r="X163" t="str">
        <f>IF(ISBLANK(K163), "",
IF(E163="m", ROUNDDOWN((($K$2/K163)- Tabelle3!$R$7)/Tabelle3!$S$7, 0),
    IF(E163="w", ROUNDDOWN((($K$2/K163)- Tabelle3!$M$7)/Tabelle3!$N$7, 0), "")))</f>
        <v/>
      </c>
      <c r="Y163" t="str">
        <f>IF(ISBLANK(L163), "",
IF(E163="m", ROUNDDOWN((($L$2/L163)- Tabelle3!$R$8)/Tabelle3!$S$8, 0),
    IF(E163="w", ROUNDDOWN((($L$2/L163)- Tabelle3!$M$8)/Tabelle3!$N$8, 0), "")))</f>
        <v/>
      </c>
      <c r="Z163" t="str">
        <f>IF(ISBLANK(M163),
    "",
    IF(E163="m",
        ROUNDDOWN((SQRT(M163) - Tabelle3!$R$9) / Tabelle3!$S$9, 0),
        IF(E163="w",
            ROUNDDOWN((SQRT(M163) - Tabelle3!$M$9) / Tabelle3!$N$9, 0),
            ""
        )
    )
)</f>
        <v/>
      </c>
      <c r="AA163" t="str">
        <f>IF(ISBLANK(N163), "", IF(E163="m", ROUNDDOWN((SQRT(N163) - Tabelle3!$R$10) / Tabelle3!$S$10, 0), IF(E163="w", ROUNDDOWN((SQRT(N163) - Tabelle3!$M$10) / Tabelle3!$N$10, 0), "" ) ) )</f>
        <v/>
      </c>
      <c r="AB163" t="str">
        <f>IF(ISBLANK(O163),"", IF(E163="m", ROUNDDOWN((SQRT(O163) - Tabelle3!$R$11) / Tabelle3!$S$11, 0), IF(E163="w", ROUNDDOWN((SQRT(O163) - Tabelle3!$M$11) / Tabelle3!$N$11, 0), "" ) ) )</f>
        <v/>
      </c>
      <c r="AC163" t="str">
        <f>IF(ISBLANK(P163), "", IF(E163="m", ROUNDDOWN((SQRT(P163) - Tabelle3!$R$12) / Tabelle3!$S$12, 0), IF(E163="w", ROUNDDOWN((SQRT(P163) - Tabelle3!$M$12) / Tabelle3!$N$12, 0), "" ) ) )</f>
        <v/>
      </c>
      <c r="AD163" t="str">
        <f>IF(ISBLANK(Q163), "", IF(E163="m", ROUNDDOWN((SQRT(Q163) - Tabelle3!$R$13) / Tabelle3!$S$13, 0), IF(E163="w", ROUNDDOWN((SQRT(Q163) - Tabelle3!$M$13) / Tabelle3!$N$13, 0), "" ) ) )</f>
        <v/>
      </c>
      <c r="AE163" t="str">
        <f>IF(ISBLANK(R163), "", IF(E163="m", ROUNDDOWN((SQRT(R163) - Tabelle3!$R$14) / Tabelle3!$S$14, 0), IF(E163="w", ROUNDDOWN((SQRT(R163) - Tabelle3!$M$14) / Tabelle3!$N$14, 0), "" ) ) )</f>
        <v/>
      </c>
      <c r="AF16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63" s="30" t="str">
        <f>IF(D163 &lt;&gt; "",
    IF(E163 = "m",
        IF(AF163 &gt;= VLOOKUP(D163, Tabelle3!$A$26:$D$36, 4, TRUE), "Ehrenurkunde",
        IF(AF163 &gt;= VLOOKUP(D163, Tabelle3!$A$26:$D$36, 3, TRUE), "Siegerurkunde", "Teilnehmerurkunde")),
    IF(AF163 &gt;= VLOOKUP(D163, Tabelle3!$A$15:$D$24, 4, TRUE), "Ehrenurkunde",
        IF(AF163 &gt;= VLOOKUP(D163, Tabelle3!$A$15:$D$24, 3, TRUE), "Siegerurkunde", "Teilnehmerurkunde"))
    ),
"")</f>
        <v/>
      </c>
    </row>
    <row r="164" spans="1:33">
      <c r="A164" s="31"/>
      <c r="B164" s="31"/>
      <c r="C164" s="31"/>
      <c r="D164" s="31"/>
      <c r="E164" s="31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t="str">
        <f>IF(ISBLANK(F164),"",IF($B$1="Mit Hand",
    IF(E164="m", ROUNDDOWN(($F$2/(F164+0.24)-Tabelle3!$R$2)/Tabelle3!$S$2, 0),
    IF(E164="w", ROUNDDOWN(($F$2/(F164+0.24)- Tabelle3!$M$2)/Tabelle3!$N$2, 0), "")),
IF($B$1="Elektronisch",
    IF(E164="m", ROUNDDOWN((($F$2/F164)- Tabelle3!$R$2)/Tabelle3!$S$2, 0),
    IF(E164="w", ROUNDDOWN((($F$2/F164)- Tabelle3!$M$2)/Tabelle3!$N$2, 0), "")),
"")))</f>
        <v/>
      </c>
      <c r="T164" t="str">
        <f>IF(ISBLANK(G164), "",
IF($B$1="Mit Hand",
    IF(E164="m", ROUNDDOWN(($G$2/(G164+0.24)-Tabelle3!$R$3)/Tabelle3!$S$3, 0),
    IF(E164="w", ROUNDDOWN(($G$2/(G164+0.24)- Tabelle3!$M$3)/Tabelle3!$N$3, 0), "")),
IF($B$1="Elektronisch",
    IF(E164="m", ROUNDDOWN((($G$2/G164)- Tabelle3!$R$3)/Tabelle3!$S$3, 0),
    IF(E164="w", ROUNDDOWN((($G$2/G164)- Tabelle3!$M$3)/Tabelle3!$N$3, 0), "")),
"")))</f>
        <v/>
      </c>
      <c r="U164" t="str">
        <f>IF(ISBLANK(H164),"",
IF($B$1="Mit Hand",
    IF(E164="m", ROUNDDOWN(($H$2/(H164+0.24)-Tabelle3!$R$4)/Tabelle3!$S$4, 0),
    IF(E164="w", ROUNDDOWN(($H$2/(H164+0.24)- Tabelle3!$M$4)/Tabelle3!$N$4, 0), "")),
IF($B$1="Elektronisch",
    IF(E164="m", ROUNDDOWN((($H$2/H164)- Tabelle3!$R$4)/Tabelle3!$S$4, 0),
    IF(E164="w", ROUNDDOWN((($H$2/H164)- Tabelle3!$M$4)/Tabelle3!$N$4, 0), "")),
"")))</f>
        <v/>
      </c>
      <c r="V164" t="str">
        <f>IF(ISBLANK(I164), "",
IF(E164="m", ROUNDDOWN((($I$2/I164)- Tabelle3!$R$5)/Tabelle3!$S$5, 0),
    IF(E164="w", ROUNDDOWN((($I$2/I164)- Tabelle3!$M$5)/Tabelle3!$N$5, 0), "")))</f>
        <v/>
      </c>
      <c r="W164" t="str">
        <f>IF(ISBLANK(J164),"",
IF(E164="m", ROUNDDOWN((($J$2/J164)- Tabelle3!$R$6)/Tabelle3!$S$6, 0)))</f>
        <v/>
      </c>
      <c r="X164" t="str">
        <f>IF(ISBLANK(K164), "",
IF(E164="m", ROUNDDOWN((($K$2/K164)- Tabelle3!$R$7)/Tabelle3!$S$7, 0),
    IF(E164="w", ROUNDDOWN((($K$2/K164)- Tabelle3!$M$7)/Tabelle3!$N$7, 0), "")))</f>
        <v/>
      </c>
      <c r="Y164" t="str">
        <f>IF(ISBLANK(L164), "",
IF(E164="m", ROUNDDOWN((($L$2/L164)- Tabelle3!$R$8)/Tabelle3!$S$8, 0),
    IF(E164="w", ROUNDDOWN((($L$2/L164)- Tabelle3!$M$8)/Tabelle3!$N$8, 0), "")))</f>
        <v/>
      </c>
      <c r="Z164" t="str">
        <f>IF(ISBLANK(M164),
    "",
    IF(E164="m",
        ROUNDDOWN((SQRT(M164) - Tabelle3!$R$9) / Tabelle3!$S$9, 0),
        IF(E164="w",
            ROUNDDOWN((SQRT(M164) - Tabelle3!$M$9) / Tabelle3!$N$9, 0),
            ""
        )
    )
)</f>
        <v/>
      </c>
      <c r="AA164" t="str">
        <f>IF(ISBLANK(N164), "", IF(E164="m", ROUNDDOWN((SQRT(N164) - Tabelle3!$R$10) / Tabelle3!$S$10, 0), IF(E164="w", ROUNDDOWN((SQRT(N164) - Tabelle3!$M$10) / Tabelle3!$N$10, 0), "" ) ) )</f>
        <v/>
      </c>
      <c r="AB164" t="str">
        <f>IF(ISBLANK(O164),"", IF(E164="m", ROUNDDOWN((SQRT(O164) - Tabelle3!$R$11) / Tabelle3!$S$11, 0), IF(E164="w", ROUNDDOWN((SQRT(O164) - Tabelle3!$M$11) / Tabelle3!$N$11, 0), "" ) ) )</f>
        <v/>
      </c>
      <c r="AC164" t="str">
        <f>IF(ISBLANK(P164), "", IF(E164="m", ROUNDDOWN((SQRT(P164) - Tabelle3!$R$12) / Tabelle3!$S$12, 0), IF(E164="w", ROUNDDOWN((SQRT(P164) - Tabelle3!$M$12) / Tabelle3!$N$12, 0), "" ) ) )</f>
        <v/>
      </c>
      <c r="AD164" t="str">
        <f>IF(ISBLANK(Q164), "", IF(E164="m", ROUNDDOWN((SQRT(Q164) - Tabelle3!$R$13) / Tabelle3!$S$13, 0), IF(E164="w", ROUNDDOWN((SQRT(Q164) - Tabelle3!$M$13) / Tabelle3!$N$13, 0), "" ) ) )</f>
        <v/>
      </c>
      <c r="AE164" t="str">
        <f>IF(ISBLANK(R164), "", IF(E164="m", ROUNDDOWN((SQRT(R164) - Tabelle3!$R$14) / Tabelle3!$S$14, 0), IF(E164="w", ROUNDDOWN((SQRT(R164) - Tabelle3!$M$14) / Tabelle3!$N$14, 0), "" ) ) )</f>
        <v/>
      </c>
      <c r="AF16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64" s="30" t="str">
        <f>IF(D164 &lt;&gt; "",
    IF(E164 = "m",
        IF(AF164 &gt;= VLOOKUP(D164, Tabelle3!$A$26:$D$36, 4, TRUE), "Ehrenurkunde",
        IF(AF164 &gt;= VLOOKUP(D164, Tabelle3!$A$26:$D$36, 3, TRUE), "Siegerurkunde", "Teilnehmerurkunde")),
    IF(AF164 &gt;= VLOOKUP(D164, Tabelle3!$A$15:$D$24, 4, TRUE), "Ehrenurkunde",
        IF(AF164 &gt;= VLOOKUP(D164, Tabelle3!$A$15:$D$24, 3, TRUE), "Siegerurkunde", "Teilnehmerurkunde"))
    ),
"")</f>
        <v/>
      </c>
    </row>
    <row r="165" spans="1:33">
      <c r="A165" s="31"/>
      <c r="B165" s="31"/>
      <c r="C165" s="31"/>
      <c r="D165" s="31"/>
      <c r="E165" s="31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t="str">
        <f>IF(ISBLANK(F165),"",IF($B$1="Mit Hand",
    IF(E165="m", ROUNDDOWN(($F$2/(F165+0.24)-Tabelle3!$R$2)/Tabelle3!$S$2, 0),
    IF(E165="w", ROUNDDOWN(($F$2/(F165+0.24)- Tabelle3!$M$2)/Tabelle3!$N$2, 0), "")),
IF($B$1="Elektronisch",
    IF(E165="m", ROUNDDOWN((($F$2/F165)- Tabelle3!$R$2)/Tabelle3!$S$2, 0),
    IF(E165="w", ROUNDDOWN((($F$2/F165)- Tabelle3!$M$2)/Tabelle3!$N$2, 0), "")),
"")))</f>
        <v/>
      </c>
      <c r="T165" t="str">
        <f>IF(ISBLANK(G165), "",
IF($B$1="Mit Hand",
    IF(E165="m", ROUNDDOWN(($G$2/(G165+0.24)-Tabelle3!$R$3)/Tabelle3!$S$3, 0),
    IF(E165="w", ROUNDDOWN(($G$2/(G165+0.24)- Tabelle3!$M$3)/Tabelle3!$N$3, 0), "")),
IF($B$1="Elektronisch",
    IF(E165="m", ROUNDDOWN((($G$2/G165)- Tabelle3!$R$3)/Tabelle3!$S$3, 0),
    IF(E165="w", ROUNDDOWN((($G$2/G165)- Tabelle3!$M$3)/Tabelle3!$N$3, 0), "")),
"")))</f>
        <v/>
      </c>
      <c r="U165" t="str">
        <f>IF(ISBLANK(H165),"",
IF($B$1="Mit Hand",
    IF(E165="m", ROUNDDOWN(($H$2/(H165+0.24)-Tabelle3!$R$4)/Tabelle3!$S$4, 0),
    IF(E165="w", ROUNDDOWN(($H$2/(H165+0.24)- Tabelle3!$M$4)/Tabelle3!$N$4, 0), "")),
IF($B$1="Elektronisch",
    IF(E165="m", ROUNDDOWN((($H$2/H165)- Tabelle3!$R$4)/Tabelle3!$S$4, 0),
    IF(E165="w", ROUNDDOWN((($H$2/H165)- Tabelle3!$M$4)/Tabelle3!$N$4, 0), "")),
"")))</f>
        <v/>
      </c>
      <c r="V165" t="str">
        <f>IF(ISBLANK(I165), "",
IF(E165="m", ROUNDDOWN((($I$2/I165)- Tabelle3!$R$5)/Tabelle3!$S$5, 0),
    IF(E165="w", ROUNDDOWN((($I$2/I165)- Tabelle3!$M$5)/Tabelle3!$N$5, 0), "")))</f>
        <v/>
      </c>
      <c r="W165" t="str">
        <f>IF(ISBLANK(J165),"",
IF(E165="m", ROUNDDOWN((($J$2/J165)- Tabelle3!$R$6)/Tabelle3!$S$6, 0)))</f>
        <v/>
      </c>
      <c r="X165" t="str">
        <f>IF(ISBLANK(K165), "",
IF(E165="m", ROUNDDOWN((($K$2/K165)- Tabelle3!$R$7)/Tabelle3!$S$7, 0),
    IF(E165="w", ROUNDDOWN((($K$2/K165)- Tabelle3!$M$7)/Tabelle3!$N$7, 0), "")))</f>
        <v/>
      </c>
      <c r="Y165" t="str">
        <f>IF(ISBLANK(L165), "",
IF(E165="m", ROUNDDOWN((($L$2/L165)- Tabelle3!$R$8)/Tabelle3!$S$8, 0),
    IF(E165="w", ROUNDDOWN((($L$2/L165)- Tabelle3!$M$8)/Tabelle3!$N$8, 0), "")))</f>
        <v/>
      </c>
      <c r="Z165" t="str">
        <f>IF(ISBLANK(M165),
    "",
    IF(E165="m",
        ROUNDDOWN((SQRT(M165) - Tabelle3!$R$9) / Tabelle3!$S$9, 0),
        IF(E165="w",
            ROUNDDOWN((SQRT(M165) - Tabelle3!$M$9) / Tabelle3!$N$9, 0),
            ""
        )
    )
)</f>
        <v/>
      </c>
      <c r="AA165" t="str">
        <f>IF(ISBLANK(N165), "", IF(E165="m", ROUNDDOWN((SQRT(N165) - Tabelle3!$R$10) / Tabelle3!$S$10, 0), IF(E165="w", ROUNDDOWN((SQRT(N165) - Tabelle3!$M$10) / Tabelle3!$N$10, 0), "" ) ) )</f>
        <v/>
      </c>
      <c r="AB165" t="str">
        <f>IF(ISBLANK(O165),"", IF(E165="m", ROUNDDOWN((SQRT(O165) - Tabelle3!$R$11) / Tabelle3!$S$11, 0), IF(E165="w", ROUNDDOWN((SQRT(O165) - Tabelle3!$M$11) / Tabelle3!$N$11, 0), "" ) ) )</f>
        <v/>
      </c>
      <c r="AC165" t="str">
        <f>IF(ISBLANK(P165), "", IF(E165="m", ROUNDDOWN((SQRT(P165) - Tabelle3!$R$12) / Tabelle3!$S$12, 0), IF(E165="w", ROUNDDOWN((SQRT(P165) - Tabelle3!$M$12) / Tabelle3!$N$12, 0), "" ) ) )</f>
        <v/>
      </c>
      <c r="AD165" t="str">
        <f>IF(ISBLANK(Q165), "", IF(E165="m", ROUNDDOWN((SQRT(Q165) - Tabelle3!$R$13) / Tabelle3!$S$13, 0), IF(E165="w", ROUNDDOWN((SQRT(Q165) - Tabelle3!$M$13) / Tabelle3!$N$13, 0), "" ) ) )</f>
        <v/>
      </c>
      <c r="AE165" t="str">
        <f>IF(ISBLANK(R165), "", IF(E165="m", ROUNDDOWN((SQRT(R165) - Tabelle3!$R$14) / Tabelle3!$S$14, 0), IF(E165="w", ROUNDDOWN((SQRT(R165) - Tabelle3!$M$14) / Tabelle3!$N$14, 0), "" ) ) )</f>
        <v/>
      </c>
      <c r="AF16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65" s="30" t="str">
        <f>IF(D165 &lt;&gt; "",
    IF(E165 = "m",
        IF(AF165 &gt;= VLOOKUP(D165, Tabelle3!$A$26:$D$36, 4, TRUE), "Ehrenurkunde",
        IF(AF165 &gt;= VLOOKUP(D165, Tabelle3!$A$26:$D$36, 3, TRUE), "Siegerurkunde", "Teilnehmerurkunde")),
    IF(AF165 &gt;= VLOOKUP(D165, Tabelle3!$A$15:$D$24, 4, TRUE), "Ehrenurkunde",
        IF(AF165 &gt;= VLOOKUP(D165, Tabelle3!$A$15:$D$24, 3, TRUE), "Siegerurkunde", "Teilnehmerurkunde"))
    ),
"")</f>
        <v/>
      </c>
    </row>
    <row r="166" spans="1:33">
      <c r="A166" s="31"/>
      <c r="B166" s="31"/>
      <c r="C166" s="31"/>
      <c r="D166" s="31"/>
      <c r="E166" s="31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t="str">
        <f>IF(ISBLANK(F166),"",IF($B$1="Mit Hand",
    IF(E166="m", ROUNDDOWN(($F$2/(F166+0.24)-Tabelle3!$R$2)/Tabelle3!$S$2, 0),
    IF(E166="w", ROUNDDOWN(($F$2/(F166+0.24)- Tabelle3!$M$2)/Tabelle3!$N$2, 0), "")),
IF($B$1="Elektronisch",
    IF(E166="m", ROUNDDOWN((($F$2/F166)- Tabelle3!$R$2)/Tabelle3!$S$2, 0),
    IF(E166="w", ROUNDDOWN((($F$2/F166)- Tabelle3!$M$2)/Tabelle3!$N$2, 0), "")),
"")))</f>
        <v/>
      </c>
      <c r="T166" t="str">
        <f>IF(ISBLANK(G166), "",
IF($B$1="Mit Hand",
    IF(E166="m", ROUNDDOWN(($G$2/(G166+0.24)-Tabelle3!$R$3)/Tabelle3!$S$3, 0),
    IF(E166="w", ROUNDDOWN(($G$2/(G166+0.24)- Tabelle3!$M$3)/Tabelle3!$N$3, 0), "")),
IF($B$1="Elektronisch",
    IF(E166="m", ROUNDDOWN((($G$2/G166)- Tabelle3!$R$3)/Tabelle3!$S$3, 0),
    IF(E166="w", ROUNDDOWN((($G$2/G166)- Tabelle3!$M$3)/Tabelle3!$N$3, 0), "")),
"")))</f>
        <v/>
      </c>
      <c r="U166" t="str">
        <f>IF(ISBLANK(H166),"",
IF($B$1="Mit Hand",
    IF(E166="m", ROUNDDOWN(($H$2/(H166+0.24)-Tabelle3!$R$4)/Tabelle3!$S$4, 0),
    IF(E166="w", ROUNDDOWN(($H$2/(H166+0.24)- Tabelle3!$M$4)/Tabelle3!$N$4, 0), "")),
IF($B$1="Elektronisch",
    IF(E166="m", ROUNDDOWN((($H$2/H166)- Tabelle3!$R$4)/Tabelle3!$S$4, 0),
    IF(E166="w", ROUNDDOWN((($H$2/H166)- Tabelle3!$M$4)/Tabelle3!$N$4, 0), "")),
"")))</f>
        <v/>
      </c>
      <c r="V166" t="str">
        <f>IF(ISBLANK(I166), "",
IF(E166="m", ROUNDDOWN((($I$2/I166)- Tabelle3!$R$5)/Tabelle3!$S$5, 0),
    IF(E166="w", ROUNDDOWN((($I$2/I166)- Tabelle3!$M$5)/Tabelle3!$N$5, 0), "")))</f>
        <v/>
      </c>
      <c r="W166" t="str">
        <f>IF(ISBLANK(J166),"",
IF(E166="m", ROUNDDOWN((($J$2/J166)- Tabelle3!$R$6)/Tabelle3!$S$6, 0)))</f>
        <v/>
      </c>
      <c r="X166" t="str">
        <f>IF(ISBLANK(K166), "",
IF(E166="m", ROUNDDOWN((($K$2/K166)- Tabelle3!$R$7)/Tabelle3!$S$7, 0),
    IF(E166="w", ROUNDDOWN((($K$2/K166)- Tabelle3!$M$7)/Tabelle3!$N$7, 0), "")))</f>
        <v/>
      </c>
      <c r="Y166" t="str">
        <f>IF(ISBLANK(L166), "",
IF(E166="m", ROUNDDOWN((($L$2/L166)- Tabelle3!$R$8)/Tabelle3!$S$8, 0),
    IF(E166="w", ROUNDDOWN((($L$2/L166)- Tabelle3!$M$8)/Tabelle3!$N$8, 0), "")))</f>
        <v/>
      </c>
      <c r="Z166" t="str">
        <f>IF(ISBLANK(M166),
    "",
    IF(E166="m",
        ROUNDDOWN((SQRT(M166) - Tabelle3!$R$9) / Tabelle3!$S$9, 0),
        IF(E166="w",
            ROUNDDOWN((SQRT(M166) - Tabelle3!$M$9) / Tabelle3!$N$9, 0),
            ""
        )
    )
)</f>
        <v/>
      </c>
      <c r="AA166" t="str">
        <f>IF(ISBLANK(N166), "", IF(E166="m", ROUNDDOWN((SQRT(N166) - Tabelle3!$R$10) / Tabelle3!$S$10, 0), IF(E166="w", ROUNDDOWN((SQRT(N166) - Tabelle3!$M$10) / Tabelle3!$N$10, 0), "" ) ) )</f>
        <v/>
      </c>
      <c r="AB166" t="str">
        <f>IF(ISBLANK(O166),"", IF(E166="m", ROUNDDOWN((SQRT(O166) - Tabelle3!$R$11) / Tabelle3!$S$11, 0), IF(E166="w", ROUNDDOWN((SQRT(O166) - Tabelle3!$M$11) / Tabelle3!$N$11, 0), "" ) ) )</f>
        <v/>
      </c>
      <c r="AC166" t="str">
        <f>IF(ISBLANK(P166), "", IF(E166="m", ROUNDDOWN((SQRT(P166) - Tabelle3!$R$12) / Tabelle3!$S$12, 0), IF(E166="w", ROUNDDOWN((SQRT(P166) - Tabelle3!$M$12) / Tabelle3!$N$12, 0), "" ) ) )</f>
        <v/>
      </c>
      <c r="AD166" t="str">
        <f>IF(ISBLANK(Q166), "", IF(E166="m", ROUNDDOWN((SQRT(Q166) - Tabelle3!$R$13) / Tabelle3!$S$13, 0), IF(E166="w", ROUNDDOWN((SQRT(Q166) - Tabelle3!$M$13) / Tabelle3!$N$13, 0), "" ) ) )</f>
        <v/>
      </c>
      <c r="AE166" t="str">
        <f>IF(ISBLANK(R166), "", IF(E166="m", ROUNDDOWN((SQRT(R166) - Tabelle3!$R$14) / Tabelle3!$S$14, 0), IF(E166="w", ROUNDDOWN((SQRT(R166) - Tabelle3!$M$14) / Tabelle3!$N$14, 0), "" ) ) )</f>
        <v/>
      </c>
      <c r="AF16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66" s="30" t="str">
        <f>IF(D166 &lt;&gt; "",
    IF(E166 = "m",
        IF(AF166 &gt;= VLOOKUP(D166, Tabelle3!$A$26:$D$36, 4, TRUE), "Ehrenurkunde",
        IF(AF166 &gt;= VLOOKUP(D166, Tabelle3!$A$26:$D$36, 3, TRUE), "Siegerurkunde", "Teilnehmerurkunde")),
    IF(AF166 &gt;= VLOOKUP(D166, Tabelle3!$A$15:$D$24, 4, TRUE), "Ehrenurkunde",
        IF(AF166 &gt;= VLOOKUP(D166, Tabelle3!$A$15:$D$24, 3, TRUE), "Siegerurkunde", "Teilnehmerurkunde"))
    ),
"")</f>
        <v/>
      </c>
    </row>
    <row r="167" spans="1:33">
      <c r="A167" s="31"/>
      <c r="B167" s="31"/>
      <c r="C167" s="31"/>
      <c r="D167" s="31"/>
      <c r="E167" s="31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t="str">
        <f>IF(ISBLANK(F167),"",IF($B$1="Mit Hand",
    IF(E167="m", ROUNDDOWN(($F$2/(F167+0.24)-Tabelle3!$R$2)/Tabelle3!$S$2, 0),
    IF(E167="w", ROUNDDOWN(($F$2/(F167+0.24)- Tabelle3!$M$2)/Tabelle3!$N$2, 0), "")),
IF($B$1="Elektronisch",
    IF(E167="m", ROUNDDOWN((($F$2/F167)- Tabelle3!$R$2)/Tabelle3!$S$2, 0),
    IF(E167="w", ROUNDDOWN((($F$2/F167)- Tabelle3!$M$2)/Tabelle3!$N$2, 0), "")),
"")))</f>
        <v/>
      </c>
      <c r="T167" t="str">
        <f>IF(ISBLANK(G167), "",
IF($B$1="Mit Hand",
    IF(E167="m", ROUNDDOWN(($G$2/(G167+0.24)-Tabelle3!$R$3)/Tabelle3!$S$3, 0),
    IF(E167="w", ROUNDDOWN(($G$2/(G167+0.24)- Tabelle3!$M$3)/Tabelle3!$N$3, 0), "")),
IF($B$1="Elektronisch",
    IF(E167="m", ROUNDDOWN((($G$2/G167)- Tabelle3!$R$3)/Tabelle3!$S$3, 0),
    IF(E167="w", ROUNDDOWN((($G$2/G167)- Tabelle3!$M$3)/Tabelle3!$N$3, 0), "")),
"")))</f>
        <v/>
      </c>
      <c r="U167" t="str">
        <f>IF(ISBLANK(H167),"",
IF($B$1="Mit Hand",
    IF(E167="m", ROUNDDOWN(($H$2/(H167+0.24)-Tabelle3!$R$4)/Tabelle3!$S$4, 0),
    IF(E167="w", ROUNDDOWN(($H$2/(H167+0.24)- Tabelle3!$M$4)/Tabelle3!$N$4, 0), "")),
IF($B$1="Elektronisch",
    IF(E167="m", ROUNDDOWN((($H$2/H167)- Tabelle3!$R$4)/Tabelle3!$S$4, 0),
    IF(E167="w", ROUNDDOWN((($H$2/H167)- Tabelle3!$M$4)/Tabelle3!$N$4, 0), "")),
"")))</f>
        <v/>
      </c>
      <c r="V167" t="str">
        <f>IF(ISBLANK(I167), "",
IF(E167="m", ROUNDDOWN((($I$2/I167)- Tabelle3!$R$5)/Tabelle3!$S$5, 0),
    IF(E167="w", ROUNDDOWN((($I$2/I167)- Tabelle3!$M$5)/Tabelle3!$N$5, 0), "")))</f>
        <v/>
      </c>
      <c r="W167" t="str">
        <f>IF(ISBLANK(J167),"",
IF(E167="m", ROUNDDOWN((($J$2/J167)- Tabelle3!$R$6)/Tabelle3!$S$6, 0)))</f>
        <v/>
      </c>
      <c r="X167" t="str">
        <f>IF(ISBLANK(K167), "",
IF(E167="m", ROUNDDOWN((($K$2/K167)- Tabelle3!$R$7)/Tabelle3!$S$7, 0),
    IF(E167="w", ROUNDDOWN((($K$2/K167)- Tabelle3!$M$7)/Tabelle3!$N$7, 0), "")))</f>
        <v/>
      </c>
      <c r="Y167" t="str">
        <f>IF(ISBLANK(L167), "",
IF(E167="m", ROUNDDOWN((($L$2/L167)- Tabelle3!$R$8)/Tabelle3!$S$8, 0),
    IF(E167="w", ROUNDDOWN((($L$2/L167)- Tabelle3!$M$8)/Tabelle3!$N$8, 0), "")))</f>
        <v/>
      </c>
      <c r="Z167" t="str">
        <f>IF(ISBLANK(M167),
    "",
    IF(E167="m",
        ROUNDDOWN((SQRT(M167) - Tabelle3!$R$9) / Tabelle3!$S$9, 0),
        IF(E167="w",
            ROUNDDOWN((SQRT(M167) - Tabelle3!$M$9) / Tabelle3!$N$9, 0),
            ""
        )
    )
)</f>
        <v/>
      </c>
      <c r="AA167" t="str">
        <f>IF(ISBLANK(N167), "", IF(E167="m", ROUNDDOWN((SQRT(N167) - Tabelle3!$R$10) / Tabelle3!$S$10, 0), IF(E167="w", ROUNDDOWN((SQRT(N167) - Tabelle3!$M$10) / Tabelle3!$N$10, 0), "" ) ) )</f>
        <v/>
      </c>
      <c r="AB167" t="str">
        <f>IF(ISBLANK(O167),"", IF(E167="m", ROUNDDOWN((SQRT(O167) - Tabelle3!$R$11) / Tabelle3!$S$11, 0), IF(E167="w", ROUNDDOWN((SQRT(O167) - Tabelle3!$M$11) / Tabelle3!$N$11, 0), "" ) ) )</f>
        <v/>
      </c>
      <c r="AC167" t="str">
        <f>IF(ISBLANK(P167), "", IF(E167="m", ROUNDDOWN((SQRT(P167) - Tabelle3!$R$12) / Tabelle3!$S$12, 0), IF(E167="w", ROUNDDOWN((SQRT(P167) - Tabelle3!$M$12) / Tabelle3!$N$12, 0), "" ) ) )</f>
        <v/>
      </c>
      <c r="AD167" t="str">
        <f>IF(ISBLANK(Q167), "", IF(E167="m", ROUNDDOWN((SQRT(Q167) - Tabelle3!$R$13) / Tabelle3!$S$13, 0), IF(E167="w", ROUNDDOWN((SQRT(Q167) - Tabelle3!$M$13) / Tabelle3!$N$13, 0), "" ) ) )</f>
        <v/>
      </c>
      <c r="AE167" t="str">
        <f>IF(ISBLANK(R167), "", IF(E167="m", ROUNDDOWN((SQRT(R167) - Tabelle3!$R$14) / Tabelle3!$S$14, 0), IF(E167="w", ROUNDDOWN((SQRT(R167) - Tabelle3!$M$14) / Tabelle3!$N$14, 0), "" ) ) )</f>
        <v/>
      </c>
      <c r="AF16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67" s="30" t="str">
        <f>IF(D167 &lt;&gt; "",
    IF(E167 = "m",
        IF(AF167 &gt;= VLOOKUP(D167, Tabelle3!$A$26:$D$36, 4, TRUE), "Ehrenurkunde",
        IF(AF167 &gt;= VLOOKUP(D167, Tabelle3!$A$26:$D$36, 3, TRUE), "Siegerurkunde", "Teilnehmerurkunde")),
    IF(AF167 &gt;= VLOOKUP(D167, Tabelle3!$A$15:$D$24, 4, TRUE), "Ehrenurkunde",
        IF(AF167 &gt;= VLOOKUP(D167, Tabelle3!$A$15:$D$24, 3, TRUE), "Siegerurkunde", "Teilnehmerurkunde"))
    ),
"")</f>
        <v/>
      </c>
    </row>
    <row r="168" spans="1:33">
      <c r="A168" s="31"/>
      <c r="B168" s="31"/>
      <c r="C168" s="31"/>
      <c r="D168" s="31"/>
      <c r="E168" s="31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t="str">
        <f>IF(ISBLANK(F168),"",IF($B$1="Mit Hand",
    IF(E168="m", ROUNDDOWN(($F$2/(F168+0.24)-Tabelle3!$R$2)/Tabelle3!$S$2, 0),
    IF(E168="w", ROUNDDOWN(($F$2/(F168+0.24)- Tabelle3!$M$2)/Tabelle3!$N$2, 0), "")),
IF($B$1="Elektronisch",
    IF(E168="m", ROUNDDOWN((($F$2/F168)- Tabelle3!$R$2)/Tabelle3!$S$2, 0),
    IF(E168="w", ROUNDDOWN((($F$2/F168)- Tabelle3!$M$2)/Tabelle3!$N$2, 0), "")),
"")))</f>
        <v/>
      </c>
      <c r="T168" t="str">
        <f>IF(ISBLANK(G168), "",
IF($B$1="Mit Hand",
    IF(E168="m", ROUNDDOWN(($G$2/(G168+0.24)-Tabelle3!$R$3)/Tabelle3!$S$3, 0),
    IF(E168="w", ROUNDDOWN(($G$2/(G168+0.24)- Tabelle3!$M$3)/Tabelle3!$N$3, 0), "")),
IF($B$1="Elektronisch",
    IF(E168="m", ROUNDDOWN((($G$2/G168)- Tabelle3!$R$3)/Tabelle3!$S$3, 0),
    IF(E168="w", ROUNDDOWN((($G$2/G168)- Tabelle3!$M$3)/Tabelle3!$N$3, 0), "")),
"")))</f>
        <v/>
      </c>
      <c r="U168" t="str">
        <f>IF(ISBLANK(H168),"",
IF($B$1="Mit Hand",
    IF(E168="m", ROUNDDOWN(($H$2/(H168+0.24)-Tabelle3!$R$4)/Tabelle3!$S$4, 0),
    IF(E168="w", ROUNDDOWN(($H$2/(H168+0.24)- Tabelle3!$M$4)/Tabelle3!$N$4, 0), "")),
IF($B$1="Elektronisch",
    IF(E168="m", ROUNDDOWN((($H$2/H168)- Tabelle3!$R$4)/Tabelle3!$S$4, 0),
    IF(E168="w", ROUNDDOWN((($H$2/H168)- Tabelle3!$M$4)/Tabelle3!$N$4, 0), "")),
"")))</f>
        <v/>
      </c>
      <c r="V168" t="str">
        <f>IF(ISBLANK(I168), "",
IF(E168="m", ROUNDDOWN((($I$2/I168)- Tabelle3!$R$5)/Tabelle3!$S$5, 0),
    IF(E168="w", ROUNDDOWN((($I$2/I168)- Tabelle3!$M$5)/Tabelle3!$N$5, 0), "")))</f>
        <v/>
      </c>
      <c r="W168" t="str">
        <f>IF(ISBLANK(J168),"",
IF(E168="m", ROUNDDOWN((($J$2/J168)- Tabelle3!$R$6)/Tabelle3!$S$6, 0)))</f>
        <v/>
      </c>
      <c r="X168" t="str">
        <f>IF(ISBLANK(K168), "",
IF(E168="m", ROUNDDOWN((($K$2/K168)- Tabelle3!$R$7)/Tabelle3!$S$7, 0),
    IF(E168="w", ROUNDDOWN((($K$2/K168)- Tabelle3!$M$7)/Tabelle3!$N$7, 0), "")))</f>
        <v/>
      </c>
      <c r="Y168" t="str">
        <f>IF(ISBLANK(L168), "",
IF(E168="m", ROUNDDOWN((($L$2/L168)- Tabelle3!$R$8)/Tabelle3!$S$8, 0),
    IF(E168="w", ROUNDDOWN((($L$2/L168)- Tabelle3!$M$8)/Tabelle3!$N$8, 0), "")))</f>
        <v/>
      </c>
      <c r="Z168" t="str">
        <f>IF(ISBLANK(M168),
    "",
    IF(E168="m",
        ROUNDDOWN((SQRT(M168) - Tabelle3!$R$9) / Tabelle3!$S$9, 0),
        IF(E168="w",
            ROUNDDOWN((SQRT(M168) - Tabelle3!$M$9) / Tabelle3!$N$9, 0),
            ""
        )
    )
)</f>
        <v/>
      </c>
      <c r="AA168" t="str">
        <f>IF(ISBLANK(N168), "", IF(E168="m", ROUNDDOWN((SQRT(N168) - Tabelle3!$R$10) / Tabelle3!$S$10, 0), IF(E168="w", ROUNDDOWN((SQRT(N168) - Tabelle3!$M$10) / Tabelle3!$N$10, 0), "" ) ) )</f>
        <v/>
      </c>
      <c r="AB168" t="str">
        <f>IF(ISBLANK(O168),"", IF(E168="m", ROUNDDOWN((SQRT(O168) - Tabelle3!$R$11) / Tabelle3!$S$11, 0), IF(E168="w", ROUNDDOWN((SQRT(O168) - Tabelle3!$M$11) / Tabelle3!$N$11, 0), "" ) ) )</f>
        <v/>
      </c>
      <c r="AC168" t="str">
        <f>IF(ISBLANK(P168), "", IF(E168="m", ROUNDDOWN((SQRT(P168) - Tabelle3!$R$12) / Tabelle3!$S$12, 0), IF(E168="w", ROUNDDOWN((SQRT(P168) - Tabelle3!$M$12) / Tabelle3!$N$12, 0), "" ) ) )</f>
        <v/>
      </c>
      <c r="AD168" t="str">
        <f>IF(ISBLANK(Q168), "", IF(E168="m", ROUNDDOWN((SQRT(Q168) - Tabelle3!$R$13) / Tabelle3!$S$13, 0), IF(E168="w", ROUNDDOWN((SQRT(Q168) - Tabelle3!$M$13) / Tabelle3!$N$13, 0), "" ) ) )</f>
        <v/>
      </c>
      <c r="AE168" t="str">
        <f>IF(ISBLANK(R168), "", IF(E168="m", ROUNDDOWN((SQRT(R168) - Tabelle3!$R$14) / Tabelle3!$S$14, 0), IF(E168="w", ROUNDDOWN((SQRT(R168) - Tabelle3!$M$14) / Tabelle3!$N$14, 0), "" ) ) )</f>
        <v/>
      </c>
      <c r="AF16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68" s="30" t="str">
        <f>IF(D168 &lt;&gt; "",
    IF(E168 = "m",
        IF(AF168 &gt;= VLOOKUP(D168, Tabelle3!$A$26:$D$36, 4, TRUE), "Ehrenurkunde",
        IF(AF168 &gt;= VLOOKUP(D168, Tabelle3!$A$26:$D$36, 3, TRUE), "Siegerurkunde", "Teilnehmerurkunde")),
    IF(AF168 &gt;= VLOOKUP(D168, Tabelle3!$A$15:$D$24, 4, TRUE), "Ehrenurkunde",
        IF(AF168 &gt;= VLOOKUP(D168, Tabelle3!$A$15:$D$24, 3, TRUE), "Siegerurkunde", "Teilnehmerurkunde"))
    ),
"")</f>
        <v/>
      </c>
    </row>
    <row r="169" spans="1:33">
      <c r="A169" s="31"/>
      <c r="B169" s="31"/>
      <c r="C169" s="31"/>
      <c r="D169" s="31"/>
      <c r="E169" s="31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t="str">
        <f>IF(ISBLANK(F169),"",IF($B$1="Mit Hand",
    IF(E169="m", ROUNDDOWN(($F$2/(F169+0.24)-Tabelle3!$R$2)/Tabelle3!$S$2, 0),
    IF(E169="w", ROUNDDOWN(($F$2/(F169+0.24)- Tabelle3!$M$2)/Tabelle3!$N$2, 0), "")),
IF($B$1="Elektronisch",
    IF(E169="m", ROUNDDOWN((($F$2/F169)- Tabelle3!$R$2)/Tabelle3!$S$2, 0),
    IF(E169="w", ROUNDDOWN((($F$2/F169)- Tabelle3!$M$2)/Tabelle3!$N$2, 0), "")),
"")))</f>
        <v/>
      </c>
      <c r="T169" t="str">
        <f>IF(ISBLANK(G169), "",
IF($B$1="Mit Hand",
    IF(E169="m", ROUNDDOWN(($G$2/(G169+0.24)-Tabelle3!$R$3)/Tabelle3!$S$3, 0),
    IF(E169="w", ROUNDDOWN(($G$2/(G169+0.24)- Tabelle3!$M$3)/Tabelle3!$N$3, 0), "")),
IF($B$1="Elektronisch",
    IF(E169="m", ROUNDDOWN((($G$2/G169)- Tabelle3!$R$3)/Tabelle3!$S$3, 0),
    IF(E169="w", ROUNDDOWN((($G$2/G169)- Tabelle3!$M$3)/Tabelle3!$N$3, 0), "")),
"")))</f>
        <v/>
      </c>
      <c r="U169" t="str">
        <f>IF(ISBLANK(H169),"",
IF($B$1="Mit Hand",
    IF(E169="m", ROUNDDOWN(($H$2/(H169+0.24)-Tabelle3!$R$4)/Tabelle3!$S$4, 0),
    IF(E169="w", ROUNDDOWN(($H$2/(H169+0.24)- Tabelle3!$M$4)/Tabelle3!$N$4, 0), "")),
IF($B$1="Elektronisch",
    IF(E169="m", ROUNDDOWN((($H$2/H169)- Tabelle3!$R$4)/Tabelle3!$S$4, 0),
    IF(E169="w", ROUNDDOWN((($H$2/H169)- Tabelle3!$M$4)/Tabelle3!$N$4, 0), "")),
"")))</f>
        <v/>
      </c>
      <c r="V169" t="str">
        <f>IF(ISBLANK(I169), "",
IF(E169="m", ROUNDDOWN((($I$2/I169)- Tabelle3!$R$5)/Tabelle3!$S$5, 0),
    IF(E169="w", ROUNDDOWN((($I$2/I169)- Tabelle3!$M$5)/Tabelle3!$N$5, 0), "")))</f>
        <v/>
      </c>
      <c r="W169" t="str">
        <f>IF(ISBLANK(J169),"",
IF(E169="m", ROUNDDOWN((($J$2/J169)- Tabelle3!$R$6)/Tabelle3!$S$6, 0)))</f>
        <v/>
      </c>
      <c r="X169" t="str">
        <f>IF(ISBLANK(K169), "",
IF(E169="m", ROUNDDOWN((($K$2/K169)- Tabelle3!$R$7)/Tabelle3!$S$7, 0),
    IF(E169="w", ROUNDDOWN((($K$2/K169)- Tabelle3!$M$7)/Tabelle3!$N$7, 0), "")))</f>
        <v/>
      </c>
      <c r="Y169" t="str">
        <f>IF(ISBLANK(L169), "",
IF(E169="m", ROUNDDOWN((($L$2/L169)- Tabelle3!$R$8)/Tabelle3!$S$8, 0),
    IF(E169="w", ROUNDDOWN((($L$2/L169)- Tabelle3!$M$8)/Tabelle3!$N$8, 0), "")))</f>
        <v/>
      </c>
      <c r="Z169" t="str">
        <f>IF(ISBLANK(M169),
    "",
    IF(E169="m",
        ROUNDDOWN((SQRT(M169) - Tabelle3!$R$9) / Tabelle3!$S$9, 0),
        IF(E169="w",
            ROUNDDOWN((SQRT(M169) - Tabelle3!$M$9) / Tabelle3!$N$9, 0),
            ""
        )
    )
)</f>
        <v/>
      </c>
      <c r="AA169" t="str">
        <f>IF(ISBLANK(N169), "", IF(E169="m", ROUNDDOWN((SQRT(N169) - Tabelle3!$R$10) / Tabelle3!$S$10, 0), IF(E169="w", ROUNDDOWN((SQRT(N169) - Tabelle3!$M$10) / Tabelle3!$N$10, 0), "" ) ) )</f>
        <v/>
      </c>
      <c r="AB169" t="str">
        <f>IF(ISBLANK(O169),"", IF(E169="m", ROUNDDOWN((SQRT(O169) - Tabelle3!$R$11) / Tabelle3!$S$11, 0), IF(E169="w", ROUNDDOWN((SQRT(O169) - Tabelle3!$M$11) / Tabelle3!$N$11, 0), "" ) ) )</f>
        <v/>
      </c>
      <c r="AC169" t="str">
        <f>IF(ISBLANK(P169), "", IF(E169="m", ROUNDDOWN((SQRT(P169) - Tabelle3!$R$12) / Tabelle3!$S$12, 0), IF(E169="w", ROUNDDOWN((SQRT(P169) - Tabelle3!$M$12) / Tabelle3!$N$12, 0), "" ) ) )</f>
        <v/>
      </c>
      <c r="AD169" t="str">
        <f>IF(ISBLANK(Q169), "", IF(E169="m", ROUNDDOWN((SQRT(Q169) - Tabelle3!$R$13) / Tabelle3!$S$13, 0), IF(E169="w", ROUNDDOWN((SQRT(Q169) - Tabelle3!$M$13) / Tabelle3!$N$13, 0), "" ) ) )</f>
        <v/>
      </c>
      <c r="AE169" t="str">
        <f>IF(ISBLANK(R169), "", IF(E169="m", ROUNDDOWN((SQRT(R169) - Tabelle3!$R$14) / Tabelle3!$S$14, 0), IF(E169="w", ROUNDDOWN((SQRT(R169) - Tabelle3!$M$14) / Tabelle3!$N$14, 0), "" ) ) )</f>
        <v/>
      </c>
      <c r="AF16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69" s="30" t="str">
        <f>IF(D169 &lt;&gt; "",
    IF(E169 = "m",
        IF(AF169 &gt;= VLOOKUP(D169, Tabelle3!$A$26:$D$36, 4, TRUE), "Ehrenurkunde",
        IF(AF169 &gt;= VLOOKUP(D169, Tabelle3!$A$26:$D$36, 3, TRUE), "Siegerurkunde", "Teilnehmerurkunde")),
    IF(AF169 &gt;= VLOOKUP(D169, Tabelle3!$A$15:$D$24, 4, TRUE), "Ehrenurkunde",
        IF(AF169 &gt;= VLOOKUP(D169, Tabelle3!$A$15:$D$24, 3, TRUE), "Siegerurkunde", "Teilnehmerurkunde"))
    ),
"")</f>
        <v/>
      </c>
    </row>
    <row r="170" spans="1:33">
      <c r="A170" s="31"/>
      <c r="B170" s="31"/>
      <c r="C170" s="31"/>
      <c r="D170" s="31"/>
      <c r="E170" s="31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t="str">
        <f>IF(ISBLANK(F170),"",IF($B$1="Mit Hand",
    IF(E170="m", ROUNDDOWN(($F$2/(F170+0.24)-Tabelle3!$R$2)/Tabelle3!$S$2, 0),
    IF(E170="w", ROUNDDOWN(($F$2/(F170+0.24)- Tabelle3!$M$2)/Tabelle3!$N$2, 0), "")),
IF($B$1="Elektronisch",
    IF(E170="m", ROUNDDOWN((($F$2/F170)- Tabelle3!$R$2)/Tabelle3!$S$2, 0),
    IF(E170="w", ROUNDDOWN((($F$2/F170)- Tabelle3!$M$2)/Tabelle3!$N$2, 0), "")),
"")))</f>
        <v/>
      </c>
      <c r="T170" t="str">
        <f>IF(ISBLANK(G170), "",
IF($B$1="Mit Hand",
    IF(E170="m", ROUNDDOWN(($G$2/(G170+0.24)-Tabelle3!$R$3)/Tabelle3!$S$3, 0),
    IF(E170="w", ROUNDDOWN(($G$2/(G170+0.24)- Tabelle3!$M$3)/Tabelle3!$N$3, 0), "")),
IF($B$1="Elektronisch",
    IF(E170="m", ROUNDDOWN((($G$2/G170)- Tabelle3!$R$3)/Tabelle3!$S$3, 0),
    IF(E170="w", ROUNDDOWN((($G$2/G170)- Tabelle3!$M$3)/Tabelle3!$N$3, 0), "")),
"")))</f>
        <v/>
      </c>
      <c r="U170" t="str">
        <f>IF(ISBLANK(H170),"",
IF($B$1="Mit Hand",
    IF(E170="m", ROUNDDOWN(($H$2/(H170+0.24)-Tabelle3!$R$4)/Tabelle3!$S$4, 0),
    IF(E170="w", ROUNDDOWN(($H$2/(H170+0.24)- Tabelle3!$M$4)/Tabelle3!$N$4, 0), "")),
IF($B$1="Elektronisch",
    IF(E170="m", ROUNDDOWN((($H$2/H170)- Tabelle3!$R$4)/Tabelle3!$S$4, 0),
    IF(E170="w", ROUNDDOWN((($H$2/H170)- Tabelle3!$M$4)/Tabelle3!$N$4, 0), "")),
"")))</f>
        <v/>
      </c>
      <c r="V170" t="str">
        <f>IF(ISBLANK(I170), "",
IF(E170="m", ROUNDDOWN((($I$2/I170)- Tabelle3!$R$5)/Tabelle3!$S$5, 0),
    IF(E170="w", ROUNDDOWN((($I$2/I170)- Tabelle3!$M$5)/Tabelle3!$N$5, 0), "")))</f>
        <v/>
      </c>
      <c r="W170" t="str">
        <f>IF(ISBLANK(J170),"",
IF(E170="m", ROUNDDOWN((($J$2/J170)- Tabelle3!$R$6)/Tabelle3!$S$6, 0)))</f>
        <v/>
      </c>
      <c r="X170" t="str">
        <f>IF(ISBLANK(K170), "",
IF(E170="m", ROUNDDOWN((($K$2/K170)- Tabelle3!$R$7)/Tabelle3!$S$7, 0),
    IF(E170="w", ROUNDDOWN((($K$2/K170)- Tabelle3!$M$7)/Tabelle3!$N$7, 0), "")))</f>
        <v/>
      </c>
      <c r="Y170" t="str">
        <f>IF(ISBLANK(L170), "",
IF(E170="m", ROUNDDOWN((($L$2/L170)- Tabelle3!$R$8)/Tabelle3!$S$8, 0),
    IF(E170="w", ROUNDDOWN((($L$2/L170)- Tabelle3!$M$8)/Tabelle3!$N$8, 0), "")))</f>
        <v/>
      </c>
      <c r="Z170" t="str">
        <f>IF(ISBLANK(M170),
    "",
    IF(E170="m",
        ROUNDDOWN((SQRT(M170) - Tabelle3!$R$9) / Tabelle3!$S$9, 0),
        IF(E170="w",
            ROUNDDOWN((SQRT(M170) - Tabelle3!$M$9) / Tabelle3!$N$9, 0),
            ""
        )
    )
)</f>
        <v/>
      </c>
      <c r="AA170" t="str">
        <f>IF(ISBLANK(N170), "", IF(E170="m", ROUNDDOWN((SQRT(N170) - Tabelle3!$R$10) / Tabelle3!$S$10, 0), IF(E170="w", ROUNDDOWN((SQRT(N170) - Tabelle3!$M$10) / Tabelle3!$N$10, 0), "" ) ) )</f>
        <v/>
      </c>
      <c r="AB170" t="str">
        <f>IF(ISBLANK(O170),"", IF(E170="m", ROUNDDOWN((SQRT(O170) - Tabelle3!$R$11) / Tabelle3!$S$11, 0), IF(E170="w", ROUNDDOWN((SQRT(O170) - Tabelle3!$M$11) / Tabelle3!$N$11, 0), "" ) ) )</f>
        <v/>
      </c>
      <c r="AC170" t="str">
        <f>IF(ISBLANK(P170), "", IF(E170="m", ROUNDDOWN((SQRT(P170) - Tabelle3!$R$12) / Tabelle3!$S$12, 0), IF(E170="w", ROUNDDOWN((SQRT(P170) - Tabelle3!$M$12) / Tabelle3!$N$12, 0), "" ) ) )</f>
        <v/>
      </c>
      <c r="AD170" t="str">
        <f>IF(ISBLANK(Q170), "", IF(E170="m", ROUNDDOWN((SQRT(Q170) - Tabelle3!$R$13) / Tabelle3!$S$13, 0), IF(E170="w", ROUNDDOWN((SQRT(Q170) - Tabelle3!$M$13) / Tabelle3!$N$13, 0), "" ) ) )</f>
        <v/>
      </c>
      <c r="AE170" t="str">
        <f>IF(ISBLANK(R170), "", IF(E170="m", ROUNDDOWN((SQRT(R170) - Tabelle3!$R$14) / Tabelle3!$S$14, 0), IF(E170="w", ROUNDDOWN((SQRT(R170) - Tabelle3!$M$14) / Tabelle3!$N$14, 0), "" ) ) )</f>
        <v/>
      </c>
      <c r="AF17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70" s="30" t="str">
        <f>IF(D170 &lt;&gt; "",
    IF(E170 = "m",
        IF(AF170 &gt;= VLOOKUP(D170, Tabelle3!$A$26:$D$36, 4, TRUE), "Ehrenurkunde",
        IF(AF170 &gt;= VLOOKUP(D170, Tabelle3!$A$26:$D$36, 3, TRUE), "Siegerurkunde", "Teilnehmerurkunde")),
    IF(AF170 &gt;= VLOOKUP(D170, Tabelle3!$A$15:$D$24, 4, TRUE), "Ehrenurkunde",
        IF(AF170 &gt;= VLOOKUP(D170, Tabelle3!$A$15:$D$24, 3, TRUE), "Siegerurkunde", "Teilnehmerurkunde"))
    ),
"")</f>
        <v/>
      </c>
    </row>
    <row r="171" spans="1:33">
      <c r="A171" s="31"/>
      <c r="B171" s="31"/>
      <c r="C171" s="31"/>
      <c r="D171" s="31"/>
      <c r="E171" s="31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t="str">
        <f>IF(ISBLANK(F171),"",IF($B$1="Mit Hand",
    IF(E171="m", ROUNDDOWN(($F$2/(F171+0.24)-Tabelle3!$R$2)/Tabelle3!$S$2, 0),
    IF(E171="w", ROUNDDOWN(($F$2/(F171+0.24)- Tabelle3!$M$2)/Tabelle3!$N$2, 0), "")),
IF($B$1="Elektronisch",
    IF(E171="m", ROUNDDOWN((($F$2/F171)- Tabelle3!$R$2)/Tabelle3!$S$2, 0),
    IF(E171="w", ROUNDDOWN((($F$2/F171)- Tabelle3!$M$2)/Tabelle3!$N$2, 0), "")),
"")))</f>
        <v/>
      </c>
      <c r="T171" t="str">
        <f>IF(ISBLANK(G171), "",
IF($B$1="Mit Hand",
    IF(E171="m", ROUNDDOWN(($G$2/(G171+0.24)-Tabelle3!$R$3)/Tabelle3!$S$3, 0),
    IF(E171="w", ROUNDDOWN(($G$2/(G171+0.24)- Tabelle3!$M$3)/Tabelle3!$N$3, 0), "")),
IF($B$1="Elektronisch",
    IF(E171="m", ROUNDDOWN((($G$2/G171)- Tabelle3!$R$3)/Tabelle3!$S$3, 0),
    IF(E171="w", ROUNDDOWN((($G$2/G171)- Tabelle3!$M$3)/Tabelle3!$N$3, 0), "")),
"")))</f>
        <v/>
      </c>
      <c r="U171" t="str">
        <f>IF(ISBLANK(H171),"",
IF($B$1="Mit Hand",
    IF(E171="m", ROUNDDOWN(($H$2/(H171+0.24)-Tabelle3!$R$4)/Tabelle3!$S$4, 0),
    IF(E171="w", ROUNDDOWN(($H$2/(H171+0.24)- Tabelle3!$M$4)/Tabelle3!$N$4, 0), "")),
IF($B$1="Elektronisch",
    IF(E171="m", ROUNDDOWN((($H$2/H171)- Tabelle3!$R$4)/Tabelle3!$S$4, 0),
    IF(E171="w", ROUNDDOWN((($H$2/H171)- Tabelle3!$M$4)/Tabelle3!$N$4, 0), "")),
"")))</f>
        <v/>
      </c>
      <c r="V171" t="str">
        <f>IF(ISBLANK(I171), "",
IF(E171="m", ROUNDDOWN((($I$2/I171)- Tabelle3!$R$5)/Tabelle3!$S$5, 0),
    IF(E171="w", ROUNDDOWN((($I$2/I171)- Tabelle3!$M$5)/Tabelle3!$N$5, 0), "")))</f>
        <v/>
      </c>
      <c r="W171" t="str">
        <f>IF(ISBLANK(J171),"",
IF(E171="m", ROUNDDOWN((($J$2/J171)- Tabelle3!$R$6)/Tabelle3!$S$6, 0)))</f>
        <v/>
      </c>
      <c r="X171" t="str">
        <f>IF(ISBLANK(K171), "",
IF(E171="m", ROUNDDOWN((($K$2/K171)- Tabelle3!$R$7)/Tabelle3!$S$7, 0),
    IF(E171="w", ROUNDDOWN((($K$2/K171)- Tabelle3!$M$7)/Tabelle3!$N$7, 0), "")))</f>
        <v/>
      </c>
      <c r="Y171" t="str">
        <f>IF(ISBLANK(L171), "",
IF(E171="m", ROUNDDOWN((($L$2/L171)- Tabelle3!$R$8)/Tabelle3!$S$8, 0),
    IF(E171="w", ROUNDDOWN((($L$2/L171)- Tabelle3!$M$8)/Tabelle3!$N$8, 0), "")))</f>
        <v/>
      </c>
      <c r="Z171" t="str">
        <f>IF(ISBLANK(M171),
    "",
    IF(E171="m",
        ROUNDDOWN((SQRT(M171) - Tabelle3!$R$9) / Tabelle3!$S$9, 0),
        IF(E171="w",
            ROUNDDOWN((SQRT(M171) - Tabelle3!$M$9) / Tabelle3!$N$9, 0),
            ""
        )
    )
)</f>
        <v/>
      </c>
      <c r="AA171" t="str">
        <f>IF(ISBLANK(N171), "", IF(E171="m", ROUNDDOWN((SQRT(N171) - Tabelle3!$R$10) / Tabelle3!$S$10, 0), IF(E171="w", ROUNDDOWN((SQRT(N171) - Tabelle3!$M$10) / Tabelle3!$N$10, 0), "" ) ) )</f>
        <v/>
      </c>
      <c r="AB171" t="str">
        <f>IF(ISBLANK(O171),"", IF(E171="m", ROUNDDOWN((SQRT(O171) - Tabelle3!$R$11) / Tabelle3!$S$11, 0), IF(E171="w", ROUNDDOWN((SQRT(O171) - Tabelle3!$M$11) / Tabelle3!$N$11, 0), "" ) ) )</f>
        <v/>
      </c>
      <c r="AC171" t="str">
        <f>IF(ISBLANK(P171), "", IF(E171="m", ROUNDDOWN((SQRT(P171) - Tabelle3!$R$12) / Tabelle3!$S$12, 0), IF(E171="w", ROUNDDOWN((SQRT(P171) - Tabelle3!$M$12) / Tabelle3!$N$12, 0), "" ) ) )</f>
        <v/>
      </c>
      <c r="AD171" t="str">
        <f>IF(ISBLANK(Q171), "", IF(E171="m", ROUNDDOWN((SQRT(Q171) - Tabelle3!$R$13) / Tabelle3!$S$13, 0), IF(E171="w", ROUNDDOWN((SQRT(Q171) - Tabelle3!$M$13) / Tabelle3!$N$13, 0), "" ) ) )</f>
        <v/>
      </c>
      <c r="AE171" t="str">
        <f>IF(ISBLANK(R171), "", IF(E171="m", ROUNDDOWN((SQRT(R171) - Tabelle3!$R$14) / Tabelle3!$S$14, 0), IF(E171="w", ROUNDDOWN((SQRT(R171) - Tabelle3!$M$14) / Tabelle3!$N$14, 0), "" ) ) )</f>
        <v/>
      </c>
      <c r="AF17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71" s="30" t="str">
        <f>IF(D171 &lt;&gt; "",
    IF(E171 = "m",
        IF(AF171 &gt;= VLOOKUP(D171, Tabelle3!$A$26:$D$36, 4, TRUE), "Ehrenurkunde",
        IF(AF171 &gt;= VLOOKUP(D171, Tabelle3!$A$26:$D$36, 3, TRUE), "Siegerurkunde", "Teilnehmerurkunde")),
    IF(AF171 &gt;= VLOOKUP(D171, Tabelle3!$A$15:$D$24, 4, TRUE), "Ehrenurkunde",
        IF(AF171 &gt;= VLOOKUP(D171, Tabelle3!$A$15:$D$24, 3, TRUE), "Siegerurkunde", "Teilnehmerurkunde"))
    ),
"")</f>
        <v/>
      </c>
    </row>
    <row r="172" spans="1:33">
      <c r="A172" s="31"/>
      <c r="B172" s="31"/>
      <c r="C172" s="31"/>
      <c r="D172" s="31"/>
      <c r="E172" s="31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t="str">
        <f>IF(ISBLANK(F172),"",IF($B$1="Mit Hand",
    IF(E172="m", ROUNDDOWN(($F$2/(F172+0.24)-Tabelle3!$R$2)/Tabelle3!$S$2, 0),
    IF(E172="w", ROUNDDOWN(($F$2/(F172+0.24)- Tabelle3!$M$2)/Tabelle3!$N$2, 0), "")),
IF($B$1="Elektronisch",
    IF(E172="m", ROUNDDOWN((($F$2/F172)- Tabelle3!$R$2)/Tabelle3!$S$2, 0),
    IF(E172="w", ROUNDDOWN((($F$2/F172)- Tabelle3!$M$2)/Tabelle3!$N$2, 0), "")),
"")))</f>
        <v/>
      </c>
      <c r="T172" t="str">
        <f>IF(ISBLANK(G172), "",
IF($B$1="Mit Hand",
    IF(E172="m", ROUNDDOWN(($G$2/(G172+0.24)-Tabelle3!$R$3)/Tabelle3!$S$3, 0),
    IF(E172="w", ROUNDDOWN(($G$2/(G172+0.24)- Tabelle3!$M$3)/Tabelle3!$N$3, 0), "")),
IF($B$1="Elektronisch",
    IF(E172="m", ROUNDDOWN((($G$2/G172)- Tabelle3!$R$3)/Tabelle3!$S$3, 0),
    IF(E172="w", ROUNDDOWN((($G$2/G172)- Tabelle3!$M$3)/Tabelle3!$N$3, 0), "")),
"")))</f>
        <v/>
      </c>
      <c r="U172" t="str">
        <f>IF(ISBLANK(H172),"",
IF($B$1="Mit Hand",
    IF(E172="m", ROUNDDOWN(($H$2/(H172+0.24)-Tabelle3!$R$4)/Tabelle3!$S$4, 0),
    IF(E172="w", ROUNDDOWN(($H$2/(H172+0.24)- Tabelle3!$M$4)/Tabelle3!$N$4, 0), "")),
IF($B$1="Elektronisch",
    IF(E172="m", ROUNDDOWN((($H$2/H172)- Tabelle3!$R$4)/Tabelle3!$S$4, 0),
    IF(E172="w", ROUNDDOWN((($H$2/H172)- Tabelle3!$M$4)/Tabelle3!$N$4, 0), "")),
"")))</f>
        <v/>
      </c>
      <c r="V172" t="str">
        <f>IF(ISBLANK(I172), "",
IF(E172="m", ROUNDDOWN((($I$2/I172)- Tabelle3!$R$5)/Tabelle3!$S$5, 0),
    IF(E172="w", ROUNDDOWN((($I$2/I172)- Tabelle3!$M$5)/Tabelle3!$N$5, 0), "")))</f>
        <v/>
      </c>
      <c r="W172" t="str">
        <f>IF(ISBLANK(J172),"",
IF(E172="m", ROUNDDOWN((($J$2/J172)- Tabelle3!$R$6)/Tabelle3!$S$6, 0)))</f>
        <v/>
      </c>
      <c r="X172" t="str">
        <f>IF(ISBLANK(K172), "",
IF(E172="m", ROUNDDOWN((($K$2/K172)- Tabelle3!$R$7)/Tabelle3!$S$7, 0),
    IF(E172="w", ROUNDDOWN((($K$2/K172)- Tabelle3!$M$7)/Tabelle3!$N$7, 0), "")))</f>
        <v/>
      </c>
      <c r="Y172" t="str">
        <f>IF(ISBLANK(L172), "",
IF(E172="m", ROUNDDOWN((($L$2/L172)- Tabelle3!$R$8)/Tabelle3!$S$8, 0),
    IF(E172="w", ROUNDDOWN((($L$2/L172)- Tabelle3!$M$8)/Tabelle3!$N$8, 0), "")))</f>
        <v/>
      </c>
      <c r="Z172" t="str">
        <f>IF(ISBLANK(M172),
    "",
    IF(E172="m",
        ROUNDDOWN((SQRT(M172) - Tabelle3!$R$9) / Tabelle3!$S$9, 0),
        IF(E172="w",
            ROUNDDOWN((SQRT(M172) - Tabelle3!$M$9) / Tabelle3!$N$9, 0),
            ""
        )
    )
)</f>
        <v/>
      </c>
      <c r="AA172" t="str">
        <f>IF(ISBLANK(N172), "", IF(E172="m", ROUNDDOWN((SQRT(N172) - Tabelle3!$R$10) / Tabelle3!$S$10, 0), IF(E172="w", ROUNDDOWN((SQRT(N172) - Tabelle3!$M$10) / Tabelle3!$N$10, 0), "" ) ) )</f>
        <v/>
      </c>
      <c r="AB172" t="str">
        <f>IF(ISBLANK(O172),"", IF(E172="m", ROUNDDOWN((SQRT(O172) - Tabelle3!$R$11) / Tabelle3!$S$11, 0), IF(E172="w", ROUNDDOWN((SQRT(O172) - Tabelle3!$M$11) / Tabelle3!$N$11, 0), "" ) ) )</f>
        <v/>
      </c>
      <c r="AC172" t="str">
        <f>IF(ISBLANK(P172), "", IF(E172="m", ROUNDDOWN((SQRT(P172) - Tabelle3!$R$12) / Tabelle3!$S$12, 0), IF(E172="w", ROUNDDOWN((SQRT(P172) - Tabelle3!$M$12) / Tabelle3!$N$12, 0), "" ) ) )</f>
        <v/>
      </c>
      <c r="AD172" t="str">
        <f>IF(ISBLANK(Q172), "", IF(E172="m", ROUNDDOWN((SQRT(Q172) - Tabelle3!$R$13) / Tabelle3!$S$13, 0), IF(E172="w", ROUNDDOWN((SQRT(Q172) - Tabelle3!$M$13) / Tabelle3!$N$13, 0), "" ) ) )</f>
        <v/>
      </c>
      <c r="AE172" t="str">
        <f>IF(ISBLANK(R172), "", IF(E172="m", ROUNDDOWN((SQRT(R172) - Tabelle3!$R$14) / Tabelle3!$S$14, 0), IF(E172="w", ROUNDDOWN((SQRT(R172) - Tabelle3!$M$14) / Tabelle3!$N$14, 0), "" ) ) )</f>
        <v/>
      </c>
      <c r="AF17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72" s="30" t="str">
        <f>IF(D172 &lt;&gt; "",
    IF(E172 = "m",
        IF(AF172 &gt;= VLOOKUP(D172, Tabelle3!$A$26:$D$36, 4, TRUE), "Ehrenurkunde",
        IF(AF172 &gt;= VLOOKUP(D172, Tabelle3!$A$26:$D$36, 3, TRUE), "Siegerurkunde", "Teilnehmerurkunde")),
    IF(AF172 &gt;= VLOOKUP(D172, Tabelle3!$A$15:$D$24, 4, TRUE), "Ehrenurkunde",
        IF(AF172 &gt;= VLOOKUP(D172, Tabelle3!$A$15:$D$24, 3, TRUE), "Siegerurkunde", "Teilnehmerurkunde"))
    ),
"")</f>
        <v/>
      </c>
    </row>
    <row r="173" spans="1:33">
      <c r="A173" s="31"/>
      <c r="B173" s="31"/>
      <c r="C173" s="31"/>
      <c r="D173" s="31"/>
      <c r="E173" s="31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t="str">
        <f>IF(ISBLANK(F173),"",IF($B$1="Mit Hand",
    IF(E173="m", ROUNDDOWN(($F$2/(F173+0.24)-Tabelle3!$R$2)/Tabelle3!$S$2, 0),
    IF(E173="w", ROUNDDOWN(($F$2/(F173+0.24)- Tabelle3!$M$2)/Tabelle3!$N$2, 0), "")),
IF($B$1="Elektronisch",
    IF(E173="m", ROUNDDOWN((($F$2/F173)- Tabelle3!$R$2)/Tabelle3!$S$2, 0),
    IF(E173="w", ROUNDDOWN((($F$2/F173)- Tabelle3!$M$2)/Tabelle3!$N$2, 0), "")),
"")))</f>
        <v/>
      </c>
      <c r="T173" t="str">
        <f>IF(ISBLANK(G173), "",
IF($B$1="Mit Hand",
    IF(E173="m", ROUNDDOWN(($G$2/(G173+0.24)-Tabelle3!$R$3)/Tabelle3!$S$3, 0),
    IF(E173="w", ROUNDDOWN(($G$2/(G173+0.24)- Tabelle3!$M$3)/Tabelle3!$N$3, 0), "")),
IF($B$1="Elektronisch",
    IF(E173="m", ROUNDDOWN((($G$2/G173)- Tabelle3!$R$3)/Tabelle3!$S$3, 0),
    IF(E173="w", ROUNDDOWN((($G$2/G173)- Tabelle3!$M$3)/Tabelle3!$N$3, 0), "")),
"")))</f>
        <v/>
      </c>
      <c r="U173" t="str">
        <f>IF(ISBLANK(H173),"",
IF($B$1="Mit Hand",
    IF(E173="m", ROUNDDOWN(($H$2/(H173+0.24)-Tabelle3!$R$4)/Tabelle3!$S$4, 0),
    IF(E173="w", ROUNDDOWN(($H$2/(H173+0.24)- Tabelle3!$M$4)/Tabelle3!$N$4, 0), "")),
IF($B$1="Elektronisch",
    IF(E173="m", ROUNDDOWN((($H$2/H173)- Tabelle3!$R$4)/Tabelle3!$S$4, 0),
    IF(E173="w", ROUNDDOWN((($H$2/H173)- Tabelle3!$M$4)/Tabelle3!$N$4, 0), "")),
"")))</f>
        <v/>
      </c>
      <c r="V173" t="str">
        <f>IF(ISBLANK(I173), "",
IF(E173="m", ROUNDDOWN((($I$2/I173)- Tabelle3!$R$5)/Tabelle3!$S$5, 0),
    IF(E173="w", ROUNDDOWN((($I$2/I173)- Tabelle3!$M$5)/Tabelle3!$N$5, 0), "")))</f>
        <v/>
      </c>
      <c r="W173" t="str">
        <f>IF(ISBLANK(J173),"",
IF(E173="m", ROUNDDOWN((($J$2/J173)- Tabelle3!$R$6)/Tabelle3!$S$6, 0)))</f>
        <v/>
      </c>
      <c r="X173" t="str">
        <f>IF(ISBLANK(K173), "",
IF(E173="m", ROUNDDOWN((($K$2/K173)- Tabelle3!$R$7)/Tabelle3!$S$7, 0),
    IF(E173="w", ROUNDDOWN((($K$2/K173)- Tabelle3!$M$7)/Tabelle3!$N$7, 0), "")))</f>
        <v/>
      </c>
      <c r="Y173" t="str">
        <f>IF(ISBLANK(L173), "",
IF(E173="m", ROUNDDOWN((($L$2/L173)- Tabelle3!$R$8)/Tabelle3!$S$8, 0),
    IF(E173="w", ROUNDDOWN((($L$2/L173)- Tabelle3!$M$8)/Tabelle3!$N$8, 0), "")))</f>
        <v/>
      </c>
      <c r="Z173" t="str">
        <f>IF(ISBLANK(M173),
    "",
    IF(E173="m",
        ROUNDDOWN((SQRT(M173) - Tabelle3!$R$9) / Tabelle3!$S$9, 0),
        IF(E173="w",
            ROUNDDOWN((SQRT(M173) - Tabelle3!$M$9) / Tabelle3!$N$9, 0),
            ""
        )
    )
)</f>
        <v/>
      </c>
      <c r="AA173" t="str">
        <f>IF(ISBLANK(N173), "", IF(E173="m", ROUNDDOWN((SQRT(N173) - Tabelle3!$R$10) / Tabelle3!$S$10, 0), IF(E173="w", ROUNDDOWN((SQRT(N173) - Tabelle3!$M$10) / Tabelle3!$N$10, 0), "" ) ) )</f>
        <v/>
      </c>
      <c r="AB173" t="str">
        <f>IF(ISBLANK(O173),"", IF(E173="m", ROUNDDOWN((SQRT(O173) - Tabelle3!$R$11) / Tabelle3!$S$11, 0), IF(E173="w", ROUNDDOWN((SQRT(O173) - Tabelle3!$M$11) / Tabelle3!$N$11, 0), "" ) ) )</f>
        <v/>
      </c>
      <c r="AC173" t="str">
        <f>IF(ISBLANK(P173), "", IF(E173="m", ROUNDDOWN((SQRT(P173) - Tabelle3!$R$12) / Tabelle3!$S$12, 0), IF(E173="w", ROUNDDOWN((SQRT(P173) - Tabelle3!$M$12) / Tabelle3!$N$12, 0), "" ) ) )</f>
        <v/>
      </c>
      <c r="AD173" t="str">
        <f>IF(ISBLANK(Q173), "", IF(E173="m", ROUNDDOWN((SQRT(Q173) - Tabelle3!$R$13) / Tabelle3!$S$13, 0), IF(E173="w", ROUNDDOWN((SQRT(Q173) - Tabelle3!$M$13) / Tabelle3!$N$13, 0), "" ) ) )</f>
        <v/>
      </c>
      <c r="AE173" t="str">
        <f>IF(ISBLANK(R173), "", IF(E173="m", ROUNDDOWN((SQRT(R173) - Tabelle3!$R$14) / Tabelle3!$S$14, 0), IF(E173="w", ROUNDDOWN((SQRT(R173) - Tabelle3!$M$14) / Tabelle3!$N$14, 0), "" ) ) )</f>
        <v/>
      </c>
      <c r="AF17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73" s="30" t="str">
        <f>IF(D173 &lt;&gt; "",
    IF(E173 = "m",
        IF(AF173 &gt;= VLOOKUP(D173, Tabelle3!$A$26:$D$36, 4, TRUE), "Ehrenurkunde",
        IF(AF173 &gt;= VLOOKUP(D173, Tabelle3!$A$26:$D$36, 3, TRUE), "Siegerurkunde", "Teilnehmerurkunde")),
    IF(AF173 &gt;= VLOOKUP(D173, Tabelle3!$A$15:$D$24, 4, TRUE), "Ehrenurkunde",
        IF(AF173 &gt;= VLOOKUP(D173, Tabelle3!$A$15:$D$24, 3, TRUE), "Siegerurkunde", "Teilnehmerurkunde"))
    ),
"")</f>
        <v/>
      </c>
    </row>
    <row r="174" spans="1:33">
      <c r="A174" s="31"/>
      <c r="B174" s="31"/>
      <c r="C174" s="31"/>
      <c r="D174" s="31"/>
      <c r="E174" s="31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t="str">
        <f>IF(ISBLANK(F174),"",IF($B$1="Mit Hand",
    IF(E174="m", ROUNDDOWN(($F$2/(F174+0.24)-Tabelle3!$R$2)/Tabelle3!$S$2, 0),
    IF(E174="w", ROUNDDOWN(($F$2/(F174+0.24)- Tabelle3!$M$2)/Tabelle3!$N$2, 0), "")),
IF($B$1="Elektronisch",
    IF(E174="m", ROUNDDOWN((($F$2/F174)- Tabelle3!$R$2)/Tabelle3!$S$2, 0),
    IF(E174="w", ROUNDDOWN((($F$2/F174)- Tabelle3!$M$2)/Tabelle3!$N$2, 0), "")),
"")))</f>
        <v/>
      </c>
      <c r="T174" t="str">
        <f>IF(ISBLANK(G174), "",
IF($B$1="Mit Hand",
    IF(E174="m", ROUNDDOWN(($G$2/(G174+0.24)-Tabelle3!$R$3)/Tabelle3!$S$3, 0),
    IF(E174="w", ROUNDDOWN(($G$2/(G174+0.24)- Tabelle3!$M$3)/Tabelle3!$N$3, 0), "")),
IF($B$1="Elektronisch",
    IF(E174="m", ROUNDDOWN((($G$2/G174)- Tabelle3!$R$3)/Tabelle3!$S$3, 0),
    IF(E174="w", ROUNDDOWN((($G$2/G174)- Tabelle3!$M$3)/Tabelle3!$N$3, 0), "")),
"")))</f>
        <v/>
      </c>
      <c r="U174" t="str">
        <f>IF(ISBLANK(H174),"",
IF($B$1="Mit Hand",
    IF(E174="m", ROUNDDOWN(($H$2/(H174+0.24)-Tabelle3!$R$4)/Tabelle3!$S$4, 0),
    IF(E174="w", ROUNDDOWN(($H$2/(H174+0.24)- Tabelle3!$M$4)/Tabelle3!$N$4, 0), "")),
IF($B$1="Elektronisch",
    IF(E174="m", ROUNDDOWN((($H$2/H174)- Tabelle3!$R$4)/Tabelle3!$S$4, 0),
    IF(E174="w", ROUNDDOWN((($H$2/H174)- Tabelle3!$M$4)/Tabelle3!$N$4, 0), "")),
"")))</f>
        <v/>
      </c>
      <c r="V174" t="str">
        <f>IF(ISBLANK(I174), "",
IF(E174="m", ROUNDDOWN((($I$2/I174)- Tabelle3!$R$5)/Tabelle3!$S$5, 0),
    IF(E174="w", ROUNDDOWN((($I$2/I174)- Tabelle3!$M$5)/Tabelle3!$N$5, 0), "")))</f>
        <v/>
      </c>
      <c r="W174" t="str">
        <f>IF(ISBLANK(J174),"",
IF(E174="m", ROUNDDOWN((($J$2/J174)- Tabelle3!$R$6)/Tabelle3!$S$6, 0)))</f>
        <v/>
      </c>
      <c r="X174" t="str">
        <f>IF(ISBLANK(K174), "",
IF(E174="m", ROUNDDOWN((($K$2/K174)- Tabelle3!$R$7)/Tabelle3!$S$7, 0),
    IF(E174="w", ROUNDDOWN((($K$2/K174)- Tabelle3!$M$7)/Tabelle3!$N$7, 0), "")))</f>
        <v/>
      </c>
      <c r="Y174" t="str">
        <f>IF(ISBLANK(L174), "",
IF(E174="m", ROUNDDOWN((($L$2/L174)- Tabelle3!$R$8)/Tabelle3!$S$8, 0),
    IF(E174="w", ROUNDDOWN((($L$2/L174)- Tabelle3!$M$8)/Tabelle3!$N$8, 0), "")))</f>
        <v/>
      </c>
      <c r="Z174" t="str">
        <f>IF(ISBLANK(M174),
    "",
    IF(E174="m",
        ROUNDDOWN((SQRT(M174) - Tabelle3!$R$9) / Tabelle3!$S$9, 0),
        IF(E174="w",
            ROUNDDOWN((SQRT(M174) - Tabelle3!$M$9) / Tabelle3!$N$9, 0),
            ""
        )
    )
)</f>
        <v/>
      </c>
      <c r="AA174" t="str">
        <f>IF(ISBLANK(N174), "", IF(E174="m", ROUNDDOWN((SQRT(N174) - Tabelle3!$R$10) / Tabelle3!$S$10, 0), IF(E174="w", ROUNDDOWN((SQRT(N174) - Tabelle3!$M$10) / Tabelle3!$N$10, 0), "" ) ) )</f>
        <v/>
      </c>
      <c r="AB174" t="str">
        <f>IF(ISBLANK(O174),"", IF(E174="m", ROUNDDOWN((SQRT(O174) - Tabelle3!$R$11) / Tabelle3!$S$11, 0), IF(E174="w", ROUNDDOWN((SQRT(O174) - Tabelle3!$M$11) / Tabelle3!$N$11, 0), "" ) ) )</f>
        <v/>
      </c>
      <c r="AC174" t="str">
        <f>IF(ISBLANK(P174), "", IF(E174="m", ROUNDDOWN((SQRT(P174) - Tabelle3!$R$12) / Tabelle3!$S$12, 0), IF(E174="w", ROUNDDOWN((SQRT(P174) - Tabelle3!$M$12) / Tabelle3!$N$12, 0), "" ) ) )</f>
        <v/>
      </c>
      <c r="AD174" t="str">
        <f>IF(ISBLANK(Q174), "", IF(E174="m", ROUNDDOWN((SQRT(Q174) - Tabelle3!$R$13) / Tabelle3!$S$13, 0), IF(E174="w", ROUNDDOWN((SQRT(Q174) - Tabelle3!$M$13) / Tabelle3!$N$13, 0), "" ) ) )</f>
        <v/>
      </c>
      <c r="AE174" t="str">
        <f>IF(ISBLANK(R174), "", IF(E174="m", ROUNDDOWN((SQRT(R174) - Tabelle3!$R$14) / Tabelle3!$S$14, 0), IF(E174="w", ROUNDDOWN((SQRT(R174) - Tabelle3!$M$14) / Tabelle3!$N$14, 0), "" ) ) )</f>
        <v/>
      </c>
      <c r="AF17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74" s="30" t="str">
        <f>IF(D174 &lt;&gt; "",
    IF(E174 = "m",
        IF(AF174 &gt;= VLOOKUP(D174, Tabelle3!$A$26:$D$36, 4, TRUE), "Ehrenurkunde",
        IF(AF174 &gt;= VLOOKUP(D174, Tabelle3!$A$26:$D$36, 3, TRUE), "Siegerurkunde", "Teilnehmerurkunde")),
    IF(AF174 &gt;= VLOOKUP(D174, Tabelle3!$A$15:$D$24, 4, TRUE), "Ehrenurkunde",
        IF(AF174 &gt;= VLOOKUP(D174, Tabelle3!$A$15:$D$24, 3, TRUE), "Siegerurkunde", "Teilnehmerurkunde"))
    ),
"")</f>
        <v/>
      </c>
    </row>
    <row r="175" spans="1:33">
      <c r="A175" s="31"/>
      <c r="B175" s="31"/>
      <c r="C175" s="31"/>
      <c r="D175" s="31"/>
      <c r="E175" s="31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t="str">
        <f>IF(ISBLANK(F175),"",IF($B$1="Mit Hand",
    IF(E175="m", ROUNDDOWN(($F$2/(F175+0.24)-Tabelle3!$R$2)/Tabelle3!$S$2, 0),
    IF(E175="w", ROUNDDOWN(($F$2/(F175+0.24)- Tabelle3!$M$2)/Tabelle3!$N$2, 0), "")),
IF($B$1="Elektronisch",
    IF(E175="m", ROUNDDOWN((($F$2/F175)- Tabelle3!$R$2)/Tabelle3!$S$2, 0),
    IF(E175="w", ROUNDDOWN((($F$2/F175)- Tabelle3!$M$2)/Tabelle3!$N$2, 0), "")),
"")))</f>
        <v/>
      </c>
      <c r="T175" t="str">
        <f>IF(ISBLANK(G175), "",
IF($B$1="Mit Hand",
    IF(E175="m", ROUNDDOWN(($G$2/(G175+0.24)-Tabelle3!$R$3)/Tabelle3!$S$3, 0),
    IF(E175="w", ROUNDDOWN(($G$2/(G175+0.24)- Tabelle3!$M$3)/Tabelle3!$N$3, 0), "")),
IF($B$1="Elektronisch",
    IF(E175="m", ROUNDDOWN((($G$2/G175)- Tabelle3!$R$3)/Tabelle3!$S$3, 0),
    IF(E175="w", ROUNDDOWN((($G$2/G175)- Tabelle3!$M$3)/Tabelle3!$N$3, 0), "")),
"")))</f>
        <v/>
      </c>
      <c r="U175" t="str">
        <f>IF(ISBLANK(H175),"",
IF($B$1="Mit Hand",
    IF(E175="m", ROUNDDOWN(($H$2/(H175+0.24)-Tabelle3!$R$4)/Tabelle3!$S$4, 0),
    IF(E175="w", ROUNDDOWN(($H$2/(H175+0.24)- Tabelle3!$M$4)/Tabelle3!$N$4, 0), "")),
IF($B$1="Elektronisch",
    IF(E175="m", ROUNDDOWN((($H$2/H175)- Tabelle3!$R$4)/Tabelle3!$S$4, 0),
    IF(E175="w", ROUNDDOWN((($H$2/H175)- Tabelle3!$M$4)/Tabelle3!$N$4, 0), "")),
"")))</f>
        <v/>
      </c>
      <c r="V175" t="str">
        <f>IF(ISBLANK(I175), "",
IF(E175="m", ROUNDDOWN((($I$2/I175)- Tabelle3!$R$5)/Tabelle3!$S$5, 0),
    IF(E175="w", ROUNDDOWN((($I$2/I175)- Tabelle3!$M$5)/Tabelle3!$N$5, 0), "")))</f>
        <v/>
      </c>
      <c r="W175" t="str">
        <f>IF(ISBLANK(J175),"",
IF(E175="m", ROUNDDOWN((($J$2/J175)- Tabelle3!$R$6)/Tabelle3!$S$6, 0)))</f>
        <v/>
      </c>
      <c r="X175" t="str">
        <f>IF(ISBLANK(K175), "",
IF(E175="m", ROUNDDOWN((($K$2/K175)- Tabelle3!$R$7)/Tabelle3!$S$7, 0),
    IF(E175="w", ROUNDDOWN((($K$2/K175)- Tabelle3!$M$7)/Tabelle3!$N$7, 0), "")))</f>
        <v/>
      </c>
      <c r="Y175" t="str">
        <f>IF(ISBLANK(L175), "",
IF(E175="m", ROUNDDOWN((($L$2/L175)- Tabelle3!$R$8)/Tabelle3!$S$8, 0),
    IF(E175="w", ROUNDDOWN((($L$2/L175)- Tabelle3!$M$8)/Tabelle3!$N$8, 0), "")))</f>
        <v/>
      </c>
      <c r="Z175" t="str">
        <f>IF(ISBLANK(M175),
    "",
    IF(E175="m",
        ROUNDDOWN((SQRT(M175) - Tabelle3!$R$9) / Tabelle3!$S$9, 0),
        IF(E175="w",
            ROUNDDOWN((SQRT(M175) - Tabelle3!$M$9) / Tabelle3!$N$9, 0),
            ""
        )
    )
)</f>
        <v/>
      </c>
      <c r="AA175" t="str">
        <f>IF(ISBLANK(N175), "", IF(E175="m", ROUNDDOWN((SQRT(N175) - Tabelle3!$R$10) / Tabelle3!$S$10, 0), IF(E175="w", ROUNDDOWN((SQRT(N175) - Tabelle3!$M$10) / Tabelle3!$N$10, 0), "" ) ) )</f>
        <v/>
      </c>
      <c r="AB175" t="str">
        <f>IF(ISBLANK(O175),"", IF(E175="m", ROUNDDOWN((SQRT(O175) - Tabelle3!$R$11) / Tabelle3!$S$11, 0), IF(E175="w", ROUNDDOWN((SQRT(O175) - Tabelle3!$M$11) / Tabelle3!$N$11, 0), "" ) ) )</f>
        <v/>
      </c>
      <c r="AC175" t="str">
        <f>IF(ISBLANK(P175), "", IF(E175="m", ROUNDDOWN((SQRT(P175) - Tabelle3!$R$12) / Tabelle3!$S$12, 0), IF(E175="w", ROUNDDOWN((SQRT(P175) - Tabelle3!$M$12) / Tabelle3!$N$12, 0), "" ) ) )</f>
        <v/>
      </c>
      <c r="AD175" t="str">
        <f>IF(ISBLANK(Q175), "", IF(E175="m", ROUNDDOWN((SQRT(Q175) - Tabelle3!$R$13) / Tabelle3!$S$13, 0), IF(E175="w", ROUNDDOWN((SQRT(Q175) - Tabelle3!$M$13) / Tabelle3!$N$13, 0), "" ) ) )</f>
        <v/>
      </c>
      <c r="AE175" t="str">
        <f>IF(ISBLANK(R175), "", IF(E175="m", ROUNDDOWN((SQRT(R175) - Tabelle3!$R$14) / Tabelle3!$S$14, 0), IF(E175="w", ROUNDDOWN((SQRT(R175) - Tabelle3!$M$14) / Tabelle3!$N$14, 0), "" ) ) )</f>
        <v/>
      </c>
      <c r="AF17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75" s="30" t="str">
        <f>IF(D175 &lt;&gt; "",
    IF(E175 = "m",
        IF(AF175 &gt;= VLOOKUP(D175, Tabelle3!$A$26:$D$36, 4, TRUE), "Ehrenurkunde",
        IF(AF175 &gt;= VLOOKUP(D175, Tabelle3!$A$26:$D$36, 3, TRUE), "Siegerurkunde", "Teilnehmerurkunde")),
    IF(AF175 &gt;= VLOOKUP(D175, Tabelle3!$A$15:$D$24, 4, TRUE), "Ehrenurkunde",
        IF(AF175 &gt;= VLOOKUP(D175, Tabelle3!$A$15:$D$24, 3, TRUE), "Siegerurkunde", "Teilnehmerurkunde"))
    ),
"")</f>
        <v/>
      </c>
    </row>
    <row r="176" spans="1:33">
      <c r="A176" s="31"/>
      <c r="B176" s="31"/>
      <c r="C176" s="31"/>
      <c r="D176" s="31"/>
      <c r="E176" s="31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t="str">
        <f>IF(ISBLANK(F176),"",IF($B$1="Mit Hand",
    IF(E176="m", ROUNDDOWN(($F$2/(F176+0.24)-Tabelle3!$R$2)/Tabelle3!$S$2, 0),
    IF(E176="w", ROUNDDOWN(($F$2/(F176+0.24)- Tabelle3!$M$2)/Tabelle3!$N$2, 0), "")),
IF($B$1="Elektronisch",
    IF(E176="m", ROUNDDOWN((($F$2/F176)- Tabelle3!$R$2)/Tabelle3!$S$2, 0),
    IF(E176="w", ROUNDDOWN((($F$2/F176)- Tabelle3!$M$2)/Tabelle3!$N$2, 0), "")),
"")))</f>
        <v/>
      </c>
      <c r="T176" t="str">
        <f>IF(ISBLANK(G176), "",
IF($B$1="Mit Hand",
    IF(E176="m", ROUNDDOWN(($G$2/(G176+0.24)-Tabelle3!$R$3)/Tabelle3!$S$3, 0),
    IF(E176="w", ROUNDDOWN(($G$2/(G176+0.24)- Tabelle3!$M$3)/Tabelle3!$N$3, 0), "")),
IF($B$1="Elektronisch",
    IF(E176="m", ROUNDDOWN((($G$2/G176)- Tabelle3!$R$3)/Tabelle3!$S$3, 0),
    IF(E176="w", ROUNDDOWN((($G$2/G176)- Tabelle3!$M$3)/Tabelle3!$N$3, 0), "")),
"")))</f>
        <v/>
      </c>
      <c r="U176" t="str">
        <f>IF(ISBLANK(H176),"",
IF($B$1="Mit Hand",
    IF(E176="m", ROUNDDOWN(($H$2/(H176+0.24)-Tabelle3!$R$4)/Tabelle3!$S$4, 0),
    IF(E176="w", ROUNDDOWN(($H$2/(H176+0.24)- Tabelle3!$M$4)/Tabelle3!$N$4, 0), "")),
IF($B$1="Elektronisch",
    IF(E176="m", ROUNDDOWN((($H$2/H176)- Tabelle3!$R$4)/Tabelle3!$S$4, 0),
    IF(E176="w", ROUNDDOWN((($H$2/H176)- Tabelle3!$M$4)/Tabelle3!$N$4, 0), "")),
"")))</f>
        <v/>
      </c>
      <c r="V176" t="str">
        <f>IF(ISBLANK(I176), "",
IF(E176="m", ROUNDDOWN((($I$2/I176)- Tabelle3!$R$5)/Tabelle3!$S$5, 0),
    IF(E176="w", ROUNDDOWN((($I$2/I176)- Tabelle3!$M$5)/Tabelle3!$N$5, 0), "")))</f>
        <v/>
      </c>
      <c r="W176" t="str">
        <f>IF(ISBLANK(J176),"",
IF(E176="m", ROUNDDOWN((($J$2/J176)- Tabelle3!$R$6)/Tabelle3!$S$6, 0)))</f>
        <v/>
      </c>
      <c r="X176" t="str">
        <f>IF(ISBLANK(K176), "",
IF(E176="m", ROUNDDOWN((($K$2/K176)- Tabelle3!$R$7)/Tabelle3!$S$7, 0),
    IF(E176="w", ROUNDDOWN((($K$2/K176)- Tabelle3!$M$7)/Tabelle3!$N$7, 0), "")))</f>
        <v/>
      </c>
      <c r="Y176" t="str">
        <f>IF(ISBLANK(L176), "",
IF(E176="m", ROUNDDOWN((($L$2/L176)- Tabelle3!$R$8)/Tabelle3!$S$8, 0),
    IF(E176="w", ROUNDDOWN((($L$2/L176)- Tabelle3!$M$8)/Tabelle3!$N$8, 0), "")))</f>
        <v/>
      </c>
      <c r="Z176" t="str">
        <f>IF(ISBLANK(M176),
    "",
    IF(E176="m",
        ROUNDDOWN((SQRT(M176) - Tabelle3!$R$9) / Tabelle3!$S$9, 0),
        IF(E176="w",
            ROUNDDOWN((SQRT(M176) - Tabelle3!$M$9) / Tabelle3!$N$9, 0),
            ""
        )
    )
)</f>
        <v/>
      </c>
      <c r="AA176" t="str">
        <f>IF(ISBLANK(N176), "", IF(E176="m", ROUNDDOWN((SQRT(N176) - Tabelle3!$R$10) / Tabelle3!$S$10, 0), IF(E176="w", ROUNDDOWN((SQRT(N176) - Tabelle3!$M$10) / Tabelle3!$N$10, 0), "" ) ) )</f>
        <v/>
      </c>
      <c r="AB176" t="str">
        <f>IF(ISBLANK(O176),"", IF(E176="m", ROUNDDOWN((SQRT(O176) - Tabelle3!$R$11) / Tabelle3!$S$11, 0), IF(E176="w", ROUNDDOWN((SQRT(O176) - Tabelle3!$M$11) / Tabelle3!$N$11, 0), "" ) ) )</f>
        <v/>
      </c>
      <c r="AC176" t="str">
        <f>IF(ISBLANK(P176), "", IF(E176="m", ROUNDDOWN((SQRT(P176) - Tabelle3!$R$12) / Tabelle3!$S$12, 0), IF(E176="w", ROUNDDOWN((SQRT(P176) - Tabelle3!$M$12) / Tabelle3!$N$12, 0), "" ) ) )</f>
        <v/>
      </c>
      <c r="AD176" t="str">
        <f>IF(ISBLANK(Q176), "", IF(E176="m", ROUNDDOWN((SQRT(Q176) - Tabelle3!$R$13) / Tabelle3!$S$13, 0), IF(E176="w", ROUNDDOWN((SQRT(Q176) - Tabelle3!$M$13) / Tabelle3!$N$13, 0), "" ) ) )</f>
        <v/>
      </c>
      <c r="AE176" t="str">
        <f>IF(ISBLANK(R176), "", IF(E176="m", ROUNDDOWN((SQRT(R176) - Tabelle3!$R$14) / Tabelle3!$S$14, 0), IF(E176="w", ROUNDDOWN((SQRT(R176) - Tabelle3!$M$14) / Tabelle3!$N$14, 0), "" ) ) )</f>
        <v/>
      </c>
      <c r="AF17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76" s="30" t="str">
        <f>IF(D176 &lt;&gt; "",
    IF(E176 = "m",
        IF(AF176 &gt;= VLOOKUP(D176, Tabelle3!$A$26:$D$36, 4, TRUE), "Ehrenurkunde",
        IF(AF176 &gt;= VLOOKUP(D176, Tabelle3!$A$26:$D$36, 3, TRUE), "Siegerurkunde", "Teilnehmerurkunde")),
    IF(AF176 &gt;= VLOOKUP(D176, Tabelle3!$A$15:$D$24, 4, TRUE), "Ehrenurkunde",
        IF(AF176 &gt;= VLOOKUP(D176, Tabelle3!$A$15:$D$24, 3, TRUE), "Siegerurkunde", "Teilnehmerurkunde"))
    ),
"")</f>
        <v/>
      </c>
    </row>
    <row r="177" spans="1:33">
      <c r="A177" s="31"/>
      <c r="B177" s="31"/>
      <c r="C177" s="31"/>
      <c r="D177" s="31"/>
      <c r="E177" s="31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t="str">
        <f>IF(ISBLANK(F177),"",IF($B$1="Mit Hand",
    IF(E177="m", ROUNDDOWN(($F$2/(F177+0.24)-Tabelle3!$R$2)/Tabelle3!$S$2, 0),
    IF(E177="w", ROUNDDOWN(($F$2/(F177+0.24)- Tabelle3!$M$2)/Tabelle3!$N$2, 0), "")),
IF($B$1="Elektronisch",
    IF(E177="m", ROUNDDOWN((($F$2/F177)- Tabelle3!$R$2)/Tabelle3!$S$2, 0),
    IF(E177="w", ROUNDDOWN((($F$2/F177)- Tabelle3!$M$2)/Tabelle3!$N$2, 0), "")),
"")))</f>
        <v/>
      </c>
      <c r="T177" t="str">
        <f>IF(ISBLANK(G177), "",
IF($B$1="Mit Hand",
    IF(E177="m", ROUNDDOWN(($G$2/(G177+0.24)-Tabelle3!$R$3)/Tabelle3!$S$3, 0),
    IF(E177="w", ROUNDDOWN(($G$2/(G177+0.24)- Tabelle3!$M$3)/Tabelle3!$N$3, 0), "")),
IF($B$1="Elektronisch",
    IF(E177="m", ROUNDDOWN((($G$2/G177)- Tabelle3!$R$3)/Tabelle3!$S$3, 0),
    IF(E177="w", ROUNDDOWN((($G$2/G177)- Tabelle3!$M$3)/Tabelle3!$N$3, 0), "")),
"")))</f>
        <v/>
      </c>
      <c r="U177" t="str">
        <f>IF(ISBLANK(H177),"",
IF($B$1="Mit Hand",
    IF(E177="m", ROUNDDOWN(($H$2/(H177+0.24)-Tabelle3!$R$4)/Tabelle3!$S$4, 0),
    IF(E177="w", ROUNDDOWN(($H$2/(H177+0.24)- Tabelle3!$M$4)/Tabelle3!$N$4, 0), "")),
IF($B$1="Elektronisch",
    IF(E177="m", ROUNDDOWN((($H$2/H177)- Tabelle3!$R$4)/Tabelle3!$S$4, 0),
    IF(E177="w", ROUNDDOWN((($H$2/H177)- Tabelle3!$M$4)/Tabelle3!$N$4, 0), "")),
"")))</f>
        <v/>
      </c>
      <c r="V177" t="str">
        <f>IF(ISBLANK(I177), "",
IF(E177="m", ROUNDDOWN((($I$2/I177)- Tabelle3!$R$5)/Tabelle3!$S$5, 0),
    IF(E177="w", ROUNDDOWN((($I$2/I177)- Tabelle3!$M$5)/Tabelle3!$N$5, 0), "")))</f>
        <v/>
      </c>
      <c r="W177" t="str">
        <f>IF(ISBLANK(J177),"",
IF(E177="m", ROUNDDOWN((($J$2/J177)- Tabelle3!$R$6)/Tabelle3!$S$6, 0)))</f>
        <v/>
      </c>
      <c r="X177" t="str">
        <f>IF(ISBLANK(K177), "",
IF(E177="m", ROUNDDOWN((($K$2/K177)- Tabelle3!$R$7)/Tabelle3!$S$7, 0),
    IF(E177="w", ROUNDDOWN((($K$2/K177)- Tabelle3!$M$7)/Tabelle3!$N$7, 0), "")))</f>
        <v/>
      </c>
      <c r="Y177" t="str">
        <f>IF(ISBLANK(L177), "",
IF(E177="m", ROUNDDOWN((($L$2/L177)- Tabelle3!$R$8)/Tabelle3!$S$8, 0),
    IF(E177="w", ROUNDDOWN((($L$2/L177)- Tabelle3!$M$8)/Tabelle3!$N$8, 0), "")))</f>
        <v/>
      </c>
      <c r="Z177" t="str">
        <f>IF(ISBLANK(M177),
    "",
    IF(E177="m",
        ROUNDDOWN((SQRT(M177) - Tabelle3!$R$9) / Tabelle3!$S$9, 0),
        IF(E177="w",
            ROUNDDOWN((SQRT(M177) - Tabelle3!$M$9) / Tabelle3!$N$9, 0),
            ""
        )
    )
)</f>
        <v/>
      </c>
      <c r="AA177" t="str">
        <f>IF(ISBLANK(N177), "", IF(E177="m", ROUNDDOWN((SQRT(N177) - Tabelle3!$R$10) / Tabelle3!$S$10, 0), IF(E177="w", ROUNDDOWN((SQRT(N177) - Tabelle3!$M$10) / Tabelle3!$N$10, 0), "" ) ) )</f>
        <v/>
      </c>
      <c r="AB177" t="str">
        <f>IF(ISBLANK(O177),"", IF(E177="m", ROUNDDOWN((SQRT(O177) - Tabelle3!$R$11) / Tabelle3!$S$11, 0), IF(E177="w", ROUNDDOWN((SQRT(O177) - Tabelle3!$M$11) / Tabelle3!$N$11, 0), "" ) ) )</f>
        <v/>
      </c>
      <c r="AC177" t="str">
        <f>IF(ISBLANK(P177), "", IF(E177="m", ROUNDDOWN((SQRT(P177) - Tabelle3!$R$12) / Tabelle3!$S$12, 0), IF(E177="w", ROUNDDOWN((SQRT(P177) - Tabelle3!$M$12) / Tabelle3!$N$12, 0), "" ) ) )</f>
        <v/>
      </c>
      <c r="AD177" t="str">
        <f>IF(ISBLANK(Q177), "", IF(E177="m", ROUNDDOWN((SQRT(Q177) - Tabelle3!$R$13) / Tabelle3!$S$13, 0), IF(E177="w", ROUNDDOWN((SQRT(Q177) - Tabelle3!$M$13) / Tabelle3!$N$13, 0), "" ) ) )</f>
        <v/>
      </c>
      <c r="AE177" t="str">
        <f>IF(ISBLANK(R177), "", IF(E177="m", ROUNDDOWN((SQRT(R177) - Tabelle3!$R$14) / Tabelle3!$S$14, 0), IF(E177="w", ROUNDDOWN((SQRT(R177) - Tabelle3!$M$14) / Tabelle3!$N$14, 0), "" ) ) )</f>
        <v/>
      </c>
      <c r="AF17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77" s="30" t="str">
        <f>IF(D177 &lt;&gt; "",
    IF(E177 = "m",
        IF(AF177 &gt;= VLOOKUP(D177, Tabelle3!$A$26:$D$36, 4, TRUE), "Ehrenurkunde",
        IF(AF177 &gt;= VLOOKUP(D177, Tabelle3!$A$26:$D$36, 3, TRUE), "Siegerurkunde", "Teilnehmerurkunde")),
    IF(AF177 &gt;= VLOOKUP(D177, Tabelle3!$A$15:$D$24, 4, TRUE), "Ehrenurkunde",
        IF(AF177 &gt;= VLOOKUP(D177, Tabelle3!$A$15:$D$24, 3, TRUE), "Siegerurkunde", "Teilnehmerurkunde"))
    ),
"")</f>
        <v/>
      </c>
    </row>
    <row r="178" spans="1:33">
      <c r="A178" s="31"/>
      <c r="B178" s="31"/>
      <c r="C178" s="31"/>
      <c r="D178" s="31"/>
      <c r="E178" s="31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t="str">
        <f>IF(ISBLANK(F178),"",IF($B$1="Mit Hand",
    IF(E178="m", ROUNDDOWN(($F$2/(F178+0.24)-Tabelle3!$R$2)/Tabelle3!$S$2, 0),
    IF(E178="w", ROUNDDOWN(($F$2/(F178+0.24)- Tabelle3!$M$2)/Tabelle3!$N$2, 0), "")),
IF($B$1="Elektronisch",
    IF(E178="m", ROUNDDOWN((($F$2/F178)- Tabelle3!$R$2)/Tabelle3!$S$2, 0),
    IF(E178="w", ROUNDDOWN((($F$2/F178)- Tabelle3!$M$2)/Tabelle3!$N$2, 0), "")),
"")))</f>
        <v/>
      </c>
      <c r="T178" t="str">
        <f>IF(ISBLANK(G178), "",
IF($B$1="Mit Hand",
    IF(E178="m", ROUNDDOWN(($G$2/(G178+0.24)-Tabelle3!$R$3)/Tabelle3!$S$3, 0),
    IF(E178="w", ROUNDDOWN(($G$2/(G178+0.24)- Tabelle3!$M$3)/Tabelle3!$N$3, 0), "")),
IF($B$1="Elektronisch",
    IF(E178="m", ROUNDDOWN((($G$2/G178)- Tabelle3!$R$3)/Tabelle3!$S$3, 0),
    IF(E178="w", ROUNDDOWN((($G$2/G178)- Tabelle3!$M$3)/Tabelle3!$N$3, 0), "")),
"")))</f>
        <v/>
      </c>
      <c r="U178" t="str">
        <f>IF(ISBLANK(H178),"",
IF($B$1="Mit Hand",
    IF(E178="m", ROUNDDOWN(($H$2/(H178+0.24)-Tabelle3!$R$4)/Tabelle3!$S$4, 0),
    IF(E178="w", ROUNDDOWN(($H$2/(H178+0.24)- Tabelle3!$M$4)/Tabelle3!$N$4, 0), "")),
IF($B$1="Elektronisch",
    IF(E178="m", ROUNDDOWN((($H$2/H178)- Tabelle3!$R$4)/Tabelle3!$S$4, 0),
    IF(E178="w", ROUNDDOWN((($H$2/H178)- Tabelle3!$M$4)/Tabelle3!$N$4, 0), "")),
"")))</f>
        <v/>
      </c>
      <c r="V178" t="str">
        <f>IF(ISBLANK(I178), "",
IF(E178="m", ROUNDDOWN((($I$2/I178)- Tabelle3!$R$5)/Tabelle3!$S$5, 0),
    IF(E178="w", ROUNDDOWN((($I$2/I178)- Tabelle3!$M$5)/Tabelle3!$N$5, 0), "")))</f>
        <v/>
      </c>
      <c r="W178" t="str">
        <f>IF(ISBLANK(J178),"",
IF(E178="m", ROUNDDOWN((($J$2/J178)- Tabelle3!$R$6)/Tabelle3!$S$6, 0)))</f>
        <v/>
      </c>
      <c r="X178" t="str">
        <f>IF(ISBLANK(K178), "",
IF(E178="m", ROUNDDOWN((($K$2/K178)- Tabelle3!$R$7)/Tabelle3!$S$7, 0),
    IF(E178="w", ROUNDDOWN((($K$2/K178)- Tabelle3!$M$7)/Tabelle3!$N$7, 0), "")))</f>
        <v/>
      </c>
      <c r="Y178" t="str">
        <f>IF(ISBLANK(L178), "",
IF(E178="m", ROUNDDOWN((($L$2/L178)- Tabelle3!$R$8)/Tabelle3!$S$8, 0),
    IF(E178="w", ROUNDDOWN((($L$2/L178)- Tabelle3!$M$8)/Tabelle3!$N$8, 0), "")))</f>
        <v/>
      </c>
      <c r="Z178" t="str">
        <f>IF(ISBLANK(M178),
    "",
    IF(E178="m",
        ROUNDDOWN((SQRT(M178) - Tabelle3!$R$9) / Tabelle3!$S$9, 0),
        IF(E178="w",
            ROUNDDOWN((SQRT(M178) - Tabelle3!$M$9) / Tabelle3!$N$9, 0),
            ""
        )
    )
)</f>
        <v/>
      </c>
      <c r="AA178" t="str">
        <f>IF(ISBLANK(N178), "", IF(E178="m", ROUNDDOWN((SQRT(N178) - Tabelle3!$R$10) / Tabelle3!$S$10, 0), IF(E178="w", ROUNDDOWN((SQRT(N178) - Tabelle3!$M$10) / Tabelle3!$N$10, 0), "" ) ) )</f>
        <v/>
      </c>
      <c r="AB178" t="str">
        <f>IF(ISBLANK(O178),"", IF(E178="m", ROUNDDOWN((SQRT(O178) - Tabelle3!$R$11) / Tabelle3!$S$11, 0), IF(E178="w", ROUNDDOWN((SQRT(O178) - Tabelle3!$M$11) / Tabelle3!$N$11, 0), "" ) ) )</f>
        <v/>
      </c>
      <c r="AC178" t="str">
        <f>IF(ISBLANK(P178), "", IF(E178="m", ROUNDDOWN((SQRT(P178) - Tabelle3!$R$12) / Tabelle3!$S$12, 0), IF(E178="w", ROUNDDOWN((SQRT(P178) - Tabelle3!$M$12) / Tabelle3!$N$12, 0), "" ) ) )</f>
        <v/>
      </c>
      <c r="AD178" t="str">
        <f>IF(ISBLANK(Q178), "", IF(E178="m", ROUNDDOWN((SQRT(Q178) - Tabelle3!$R$13) / Tabelle3!$S$13, 0), IF(E178="w", ROUNDDOWN((SQRT(Q178) - Tabelle3!$M$13) / Tabelle3!$N$13, 0), "" ) ) )</f>
        <v/>
      </c>
      <c r="AE178" t="str">
        <f>IF(ISBLANK(R178), "", IF(E178="m", ROUNDDOWN((SQRT(R178) - Tabelle3!$R$14) / Tabelle3!$S$14, 0), IF(E178="w", ROUNDDOWN((SQRT(R178) - Tabelle3!$M$14) / Tabelle3!$N$14, 0), "" ) ) )</f>
        <v/>
      </c>
      <c r="AF17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78" s="30" t="str">
        <f>IF(D178 &lt;&gt; "",
    IF(E178 = "m",
        IF(AF178 &gt;= VLOOKUP(D178, Tabelle3!$A$26:$D$36, 4, TRUE), "Ehrenurkunde",
        IF(AF178 &gt;= VLOOKUP(D178, Tabelle3!$A$26:$D$36, 3, TRUE), "Siegerurkunde", "Teilnehmerurkunde")),
    IF(AF178 &gt;= VLOOKUP(D178, Tabelle3!$A$15:$D$24, 4, TRUE), "Ehrenurkunde",
        IF(AF178 &gt;= VLOOKUP(D178, Tabelle3!$A$15:$D$24, 3, TRUE), "Siegerurkunde", "Teilnehmerurkunde"))
    ),
"")</f>
        <v/>
      </c>
    </row>
    <row r="179" spans="1:33">
      <c r="A179" s="31"/>
      <c r="B179" s="31"/>
      <c r="C179" s="31"/>
      <c r="D179" s="31"/>
      <c r="E179" s="31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t="str">
        <f>IF(ISBLANK(F179),"",IF($B$1="Mit Hand",
    IF(E179="m", ROUNDDOWN(($F$2/(F179+0.24)-Tabelle3!$R$2)/Tabelle3!$S$2, 0),
    IF(E179="w", ROUNDDOWN(($F$2/(F179+0.24)- Tabelle3!$M$2)/Tabelle3!$N$2, 0), "")),
IF($B$1="Elektronisch",
    IF(E179="m", ROUNDDOWN((($F$2/F179)- Tabelle3!$R$2)/Tabelle3!$S$2, 0),
    IF(E179="w", ROUNDDOWN((($F$2/F179)- Tabelle3!$M$2)/Tabelle3!$N$2, 0), "")),
"")))</f>
        <v/>
      </c>
      <c r="T179" t="str">
        <f>IF(ISBLANK(G179), "",
IF($B$1="Mit Hand",
    IF(E179="m", ROUNDDOWN(($G$2/(G179+0.24)-Tabelle3!$R$3)/Tabelle3!$S$3, 0),
    IF(E179="w", ROUNDDOWN(($G$2/(G179+0.24)- Tabelle3!$M$3)/Tabelle3!$N$3, 0), "")),
IF($B$1="Elektronisch",
    IF(E179="m", ROUNDDOWN((($G$2/G179)- Tabelle3!$R$3)/Tabelle3!$S$3, 0),
    IF(E179="w", ROUNDDOWN((($G$2/G179)- Tabelle3!$M$3)/Tabelle3!$N$3, 0), "")),
"")))</f>
        <v/>
      </c>
      <c r="U179" t="str">
        <f>IF(ISBLANK(H179),"",
IF($B$1="Mit Hand",
    IF(E179="m", ROUNDDOWN(($H$2/(H179+0.24)-Tabelle3!$R$4)/Tabelle3!$S$4, 0),
    IF(E179="w", ROUNDDOWN(($H$2/(H179+0.24)- Tabelle3!$M$4)/Tabelle3!$N$4, 0), "")),
IF($B$1="Elektronisch",
    IF(E179="m", ROUNDDOWN((($H$2/H179)- Tabelle3!$R$4)/Tabelle3!$S$4, 0),
    IF(E179="w", ROUNDDOWN((($H$2/H179)- Tabelle3!$M$4)/Tabelle3!$N$4, 0), "")),
"")))</f>
        <v/>
      </c>
      <c r="V179" t="str">
        <f>IF(ISBLANK(I179), "",
IF(E179="m", ROUNDDOWN((($I$2/I179)- Tabelle3!$R$5)/Tabelle3!$S$5, 0),
    IF(E179="w", ROUNDDOWN((($I$2/I179)- Tabelle3!$M$5)/Tabelle3!$N$5, 0), "")))</f>
        <v/>
      </c>
      <c r="W179" t="str">
        <f>IF(ISBLANK(J179),"",
IF(E179="m", ROUNDDOWN((($J$2/J179)- Tabelle3!$R$6)/Tabelle3!$S$6, 0)))</f>
        <v/>
      </c>
      <c r="X179" t="str">
        <f>IF(ISBLANK(K179), "",
IF(E179="m", ROUNDDOWN((($K$2/K179)- Tabelle3!$R$7)/Tabelle3!$S$7, 0),
    IF(E179="w", ROUNDDOWN((($K$2/K179)- Tabelle3!$M$7)/Tabelle3!$N$7, 0), "")))</f>
        <v/>
      </c>
      <c r="Y179" t="str">
        <f>IF(ISBLANK(L179), "",
IF(E179="m", ROUNDDOWN((($L$2/L179)- Tabelle3!$R$8)/Tabelle3!$S$8, 0),
    IF(E179="w", ROUNDDOWN((($L$2/L179)- Tabelle3!$M$8)/Tabelle3!$N$8, 0), "")))</f>
        <v/>
      </c>
      <c r="Z179" t="str">
        <f>IF(ISBLANK(M179),
    "",
    IF(E179="m",
        ROUNDDOWN((SQRT(M179) - Tabelle3!$R$9) / Tabelle3!$S$9, 0),
        IF(E179="w",
            ROUNDDOWN((SQRT(M179) - Tabelle3!$M$9) / Tabelle3!$N$9, 0),
            ""
        )
    )
)</f>
        <v/>
      </c>
      <c r="AA179" t="str">
        <f>IF(ISBLANK(N179), "", IF(E179="m", ROUNDDOWN((SQRT(N179) - Tabelle3!$R$10) / Tabelle3!$S$10, 0), IF(E179="w", ROUNDDOWN((SQRT(N179) - Tabelle3!$M$10) / Tabelle3!$N$10, 0), "" ) ) )</f>
        <v/>
      </c>
      <c r="AB179" t="str">
        <f>IF(ISBLANK(O179),"", IF(E179="m", ROUNDDOWN((SQRT(O179) - Tabelle3!$R$11) / Tabelle3!$S$11, 0), IF(E179="w", ROUNDDOWN((SQRT(O179) - Tabelle3!$M$11) / Tabelle3!$N$11, 0), "" ) ) )</f>
        <v/>
      </c>
      <c r="AC179" t="str">
        <f>IF(ISBLANK(P179), "", IF(E179="m", ROUNDDOWN((SQRT(P179) - Tabelle3!$R$12) / Tabelle3!$S$12, 0), IF(E179="w", ROUNDDOWN((SQRT(P179) - Tabelle3!$M$12) / Tabelle3!$N$12, 0), "" ) ) )</f>
        <v/>
      </c>
      <c r="AD179" t="str">
        <f>IF(ISBLANK(Q179), "", IF(E179="m", ROUNDDOWN((SQRT(Q179) - Tabelle3!$R$13) / Tabelle3!$S$13, 0), IF(E179="w", ROUNDDOWN((SQRT(Q179) - Tabelle3!$M$13) / Tabelle3!$N$13, 0), "" ) ) )</f>
        <v/>
      </c>
      <c r="AE179" t="str">
        <f>IF(ISBLANK(R179), "", IF(E179="m", ROUNDDOWN((SQRT(R179) - Tabelle3!$R$14) / Tabelle3!$S$14, 0), IF(E179="w", ROUNDDOWN((SQRT(R179) - Tabelle3!$M$14) / Tabelle3!$N$14, 0), "" ) ) )</f>
        <v/>
      </c>
      <c r="AF17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79" s="30" t="str">
        <f>IF(D179 &lt;&gt; "",
    IF(E179 = "m",
        IF(AF179 &gt;= VLOOKUP(D179, Tabelle3!$A$26:$D$36, 4, TRUE), "Ehrenurkunde",
        IF(AF179 &gt;= VLOOKUP(D179, Tabelle3!$A$26:$D$36, 3, TRUE), "Siegerurkunde", "Teilnehmerurkunde")),
    IF(AF179 &gt;= VLOOKUP(D179, Tabelle3!$A$15:$D$24, 4, TRUE), "Ehrenurkunde",
        IF(AF179 &gt;= VLOOKUP(D179, Tabelle3!$A$15:$D$24, 3, TRUE), "Siegerurkunde", "Teilnehmerurkunde"))
    ),
"")</f>
        <v/>
      </c>
    </row>
    <row r="180" spans="1:33">
      <c r="A180" s="31"/>
      <c r="B180" s="31"/>
      <c r="C180" s="31"/>
      <c r="D180" s="31"/>
      <c r="E180" s="31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t="str">
        <f>IF(ISBLANK(F180),"",IF($B$1="Mit Hand",
    IF(E180="m", ROUNDDOWN(($F$2/(F180+0.24)-Tabelle3!$R$2)/Tabelle3!$S$2, 0),
    IF(E180="w", ROUNDDOWN(($F$2/(F180+0.24)- Tabelle3!$M$2)/Tabelle3!$N$2, 0), "")),
IF($B$1="Elektronisch",
    IF(E180="m", ROUNDDOWN((($F$2/F180)- Tabelle3!$R$2)/Tabelle3!$S$2, 0),
    IF(E180="w", ROUNDDOWN((($F$2/F180)- Tabelle3!$M$2)/Tabelle3!$N$2, 0), "")),
"")))</f>
        <v/>
      </c>
      <c r="T180" t="str">
        <f>IF(ISBLANK(G180), "",
IF($B$1="Mit Hand",
    IF(E180="m", ROUNDDOWN(($G$2/(G180+0.24)-Tabelle3!$R$3)/Tabelle3!$S$3, 0),
    IF(E180="w", ROUNDDOWN(($G$2/(G180+0.24)- Tabelle3!$M$3)/Tabelle3!$N$3, 0), "")),
IF($B$1="Elektronisch",
    IF(E180="m", ROUNDDOWN((($G$2/G180)- Tabelle3!$R$3)/Tabelle3!$S$3, 0),
    IF(E180="w", ROUNDDOWN((($G$2/G180)- Tabelle3!$M$3)/Tabelle3!$N$3, 0), "")),
"")))</f>
        <v/>
      </c>
      <c r="U180" t="str">
        <f>IF(ISBLANK(H180),"",
IF($B$1="Mit Hand",
    IF(E180="m", ROUNDDOWN(($H$2/(H180+0.24)-Tabelle3!$R$4)/Tabelle3!$S$4, 0),
    IF(E180="w", ROUNDDOWN(($H$2/(H180+0.24)- Tabelle3!$M$4)/Tabelle3!$N$4, 0), "")),
IF($B$1="Elektronisch",
    IF(E180="m", ROUNDDOWN((($H$2/H180)- Tabelle3!$R$4)/Tabelle3!$S$4, 0),
    IF(E180="w", ROUNDDOWN((($H$2/H180)- Tabelle3!$M$4)/Tabelle3!$N$4, 0), "")),
"")))</f>
        <v/>
      </c>
      <c r="V180" t="str">
        <f>IF(ISBLANK(I180), "",
IF(E180="m", ROUNDDOWN((($I$2/I180)- Tabelle3!$R$5)/Tabelle3!$S$5, 0),
    IF(E180="w", ROUNDDOWN((($I$2/I180)- Tabelle3!$M$5)/Tabelle3!$N$5, 0), "")))</f>
        <v/>
      </c>
      <c r="W180" t="str">
        <f>IF(ISBLANK(J180),"",
IF(E180="m", ROUNDDOWN((($J$2/J180)- Tabelle3!$R$6)/Tabelle3!$S$6, 0)))</f>
        <v/>
      </c>
      <c r="X180" t="str">
        <f>IF(ISBLANK(K180), "",
IF(E180="m", ROUNDDOWN((($K$2/K180)- Tabelle3!$R$7)/Tabelle3!$S$7, 0),
    IF(E180="w", ROUNDDOWN((($K$2/K180)- Tabelle3!$M$7)/Tabelle3!$N$7, 0), "")))</f>
        <v/>
      </c>
      <c r="Y180" t="str">
        <f>IF(ISBLANK(L180), "",
IF(E180="m", ROUNDDOWN((($L$2/L180)- Tabelle3!$R$8)/Tabelle3!$S$8, 0),
    IF(E180="w", ROUNDDOWN((($L$2/L180)- Tabelle3!$M$8)/Tabelle3!$N$8, 0), "")))</f>
        <v/>
      </c>
      <c r="Z180" t="str">
        <f>IF(ISBLANK(M180),
    "",
    IF(E180="m",
        ROUNDDOWN((SQRT(M180) - Tabelle3!$R$9) / Tabelle3!$S$9, 0),
        IF(E180="w",
            ROUNDDOWN((SQRT(M180) - Tabelle3!$M$9) / Tabelle3!$N$9, 0),
            ""
        )
    )
)</f>
        <v/>
      </c>
      <c r="AA180" t="str">
        <f>IF(ISBLANK(N180), "", IF(E180="m", ROUNDDOWN((SQRT(N180) - Tabelle3!$R$10) / Tabelle3!$S$10, 0), IF(E180="w", ROUNDDOWN((SQRT(N180) - Tabelle3!$M$10) / Tabelle3!$N$10, 0), "" ) ) )</f>
        <v/>
      </c>
      <c r="AB180" t="str">
        <f>IF(ISBLANK(O180),"", IF(E180="m", ROUNDDOWN((SQRT(O180) - Tabelle3!$R$11) / Tabelle3!$S$11, 0), IF(E180="w", ROUNDDOWN((SQRT(O180) - Tabelle3!$M$11) / Tabelle3!$N$11, 0), "" ) ) )</f>
        <v/>
      </c>
      <c r="AC180" t="str">
        <f>IF(ISBLANK(P180), "", IF(E180="m", ROUNDDOWN((SQRT(P180) - Tabelle3!$R$12) / Tabelle3!$S$12, 0), IF(E180="w", ROUNDDOWN((SQRT(P180) - Tabelle3!$M$12) / Tabelle3!$N$12, 0), "" ) ) )</f>
        <v/>
      </c>
      <c r="AD180" t="str">
        <f>IF(ISBLANK(Q180), "", IF(E180="m", ROUNDDOWN((SQRT(Q180) - Tabelle3!$R$13) / Tabelle3!$S$13, 0), IF(E180="w", ROUNDDOWN((SQRT(Q180) - Tabelle3!$M$13) / Tabelle3!$N$13, 0), "" ) ) )</f>
        <v/>
      </c>
      <c r="AE180" t="str">
        <f>IF(ISBLANK(R180), "", IF(E180="m", ROUNDDOWN((SQRT(R180) - Tabelle3!$R$14) / Tabelle3!$S$14, 0), IF(E180="w", ROUNDDOWN((SQRT(R180) - Tabelle3!$M$14) / Tabelle3!$N$14, 0), "" ) ) )</f>
        <v/>
      </c>
      <c r="AF18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80" s="30" t="str">
        <f>IF(D180 &lt;&gt; "",
    IF(E180 = "m",
        IF(AF180 &gt;= VLOOKUP(D180, Tabelle3!$A$26:$D$36, 4, TRUE), "Ehrenurkunde",
        IF(AF180 &gt;= VLOOKUP(D180, Tabelle3!$A$26:$D$36, 3, TRUE), "Siegerurkunde", "Teilnehmerurkunde")),
    IF(AF180 &gt;= VLOOKUP(D180, Tabelle3!$A$15:$D$24, 4, TRUE), "Ehrenurkunde",
        IF(AF180 &gt;= VLOOKUP(D180, Tabelle3!$A$15:$D$24, 3, TRUE), "Siegerurkunde", "Teilnehmerurkunde"))
    ),
"")</f>
        <v/>
      </c>
    </row>
    <row r="181" spans="1:33">
      <c r="A181" s="31"/>
      <c r="B181" s="31"/>
      <c r="C181" s="31"/>
      <c r="D181" s="31"/>
      <c r="E181" s="31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t="str">
        <f>IF(ISBLANK(F181),"",IF($B$1="Mit Hand",
    IF(E181="m", ROUNDDOWN(($F$2/(F181+0.24)-Tabelle3!$R$2)/Tabelle3!$S$2, 0),
    IF(E181="w", ROUNDDOWN(($F$2/(F181+0.24)- Tabelle3!$M$2)/Tabelle3!$N$2, 0), "")),
IF($B$1="Elektronisch",
    IF(E181="m", ROUNDDOWN((($F$2/F181)- Tabelle3!$R$2)/Tabelle3!$S$2, 0),
    IF(E181="w", ROUNDDOWN((($F$2/F181)- Tabelle3!$M$2)/Tabelle3!$N$2, 0), "")),
"")))</f>
        <v/>
      </c>
      <c r="T181" t="str">
        <f>IF(ISBLANK(G181), "",
IF($B$1="Mit Hand",
    IF(E181="m", ROUNDDOWN(($G$2/(G181+0.24)-Tabelle3!$R$3)/Tabelle3!$S$3, 0),
    IF(E181="w", ROUNDDOWN(($G$2/(G181+0.24)- Tabelle3!$M$3)/Tabelle3!$N$3, 0), "")),
IF($B$1="Elektronisch",
    IF(E181="m", ROUNDDOWN((($G$2/G181)- Tabelle3!$R$3)/Tabelle3!$S$3, 0),
    IF(E181="w", ROUNDDOWN((($G$2/G181)- Tabelle3!$M$3)/Tabelle3!$N$3, 0), "")),
"")))</f>
        <v/>
      </c>
      <c r="U181" t="str">
        <f>IF(ISBLANK(H181),"",
IF($B$1="Mit Hand",
    IF(E181="m", ROUNDDOWN(($H$2/(H181+0.24)-Tabelle3!$R$4)/Tabelle3!$S$4, 0),
    IF(E181="w", ROUNDDOWN(($H$2/(H181+0.24)- Tabelle3!$M$4)/Tabelle3!$N$4, 0), "")),
IF($B$1="Elektronisch",
    IF(E181="m", ROUNDDOWN((($H$2/H181)- Tabelle3!$R$4)/Tabelle3!$S$4, 0),
    IF(E181="w", ROUNDDOWN((($H$2/H181)- Tabelle3!$M$4)/Tabelle3!$N$4, 0), "")),
"")))</f>
        <v/>
      </c>
      <c r="V181" t="str">
        <f>IF(ISBLANK(I181), "",
IF(E181="m", ROUNDDOWN((($I$2/I181)- Tabelle3!$R$5)/Tabelle3!$S$5, 0),
    IF(E181="w", ROUNDDOWN((($I$2/I181)- Tabelle3!$M$5)/Tabelle3!$N$5, 0), "")))</f>
        <v/>
      </c>
      <c r="W181" t="str">
        <f>IF(ISBLANK(J181),"",
IF(E181="m", ROUNDDOWN((($J$2/J181)- Tabelle3!$R$6)/Tabelle3!$S$6, 0)))</f>
        <v/>
      </c>
      <c r="X181" t="str">
        <f>IF(ISBLANK(K181), "",
IF(E181="m", ROUNDDOWN((($K$2/K181)- Tabelle3!$R$7)/Tabelle3!$S$7, 0),
    IF(E181="w", ROUNDDOWN((($K$2/K181)- Tabelle3!$M$7)/Tabelle3!$N$7, 0), "")))</f>
        <v/>
      </c>
      <c r="Y181" t="str">
        <f>IF(ISBLANK(L181), "",
IF(E181="m", ROUNDDOWN((($L$2/L181)- Tabelle3!$R$8)/Tabelle3!$S$8, 0),
    IF(E181="w", ROUNDDOWN((($L$2/L181)- Tabelle3!$M$8)/Tabelle3!$N$8, 0), "")))</f>
        <v/>
      </c>
      <c r="Z181" t="str">
        <f>IF(ISBLANK(M181),
    "",
    IF(E181="m",
        ROUNDDOWN((SQRT(M181) - Tabelle3!$R$9) / Tabelle3!$S$9, 0),
        IF(E181="w",
            ROUNDDOWN((SQRT(M181) - Tabelle3!$M$9) / Tabelle3!$N$9, 0),
            ""
        )
    )
)</f>
        <v/>
      </c>
      <c r="AA181" t="str">
        <f>IF(ISBLANK(N181), "", IF(E181="m", ROUNDDOWN((SQRT(N181) - Tabelle3!$R$10) / Tabelle3!$S$10, 0), IF(E181="w", ROUNDDOWN((SQRT(N181) - Tabelle3!$M$10) / Tabelle3!$N$10, 0), "" ) ) )</f>
        <v/>
      </c>
      <c r="AB181" t="str">
        <f>IF(ISBLANK(O181),"", IF(E181="m", ROUNDDOWN((SQRT(O181) - Tabelle3!$R$11) / Tabelle3!$S$11, 0), IF(E181="w", ROUNDDOWN((SQRT(O181) - Tabelle3!$M$11) / Tabelle3!$N$11, 0), "" ) ) )</f>
        <v/>
      </c>
      <c r="AC181" t="str">
        <f>IF(ISBLANK(P181), "", IF(E181="m", ROUNDDOWN((SQRT(P181) - Tabelle3!$R$12) / Tabelle3!$S$12, 0), IF(E181="w", ROUNDDOWN((SQRT(P181) - Tabelle3!$M$12) / Tabelle3!$N$12, 0), "" ) ) )</f>
        <v/>
      </c>
      <c r="AD181" t="str">
        <f>IF(ISBLANK(Q181), "", IF(E181="m", ROUNDDOWN((SQRT(Q181) - Tabelle3!$R$13) / Tabelle3!$S$13, 0), IF(E181="w", ROUNDDOWN((SQRT(Q181) - Tabelle3!$M$13) / Tabelle3!$N$13, 0), "" ) ) )</f>
        <v/>
      </c>
      <c r="AE181" t="str">
        <f>IF(ISBLANK(R181), "", IF(E181="m", ROUNDDOWN((SQRT(R181) - Tabelle3!$R$14) / Tabelle3!$S$14, 0), IF(E181="w", ROUNDDOWN((SQRT(R181) - Tabelle3!$M$14) / Tabelle3!$N$14, 0), "" ) ) )</f>
        <v/>
      </c>
      <c r="AF18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81" s="30" t="str">
        <f>IF(D181 &lt;&gt; "",
    IF(E181 = "m",
        IF(AF181 &gt;= VLOOKUP(D181, Tabelle3!$A$26:$D$36, 4, TRUE), "Ehrenurkunde",
        IF(AF181 &gt;= VLOOKUP(D181, Tabelle3!$A$26:$D$36, 3, TRUE), "Siegerurkunde", "Teilnehmerurkunde")),
    IF(AF181 &gt;= VLOOKUP(D181, Tabelle3!$A$15:$D$24, 4, TRUE), "Ehrenurkunde",
        IF(AF181 &gt;= VLOOKUP(D181, Tabelle3!$A$15:$D$24, 3, TRUE), "Siegerurkunde", "Teilnehmerurkunde"))
    ),
"")</f>
        <v/>
      </c>
    </row>
    <row r="182" spans="1:33">
      <c r="A182" s="31"/>
      <c r="B182" s="31"/>
      <c r="C182" s="31"/>
      <c r="D182" s="31"/>
      <c r="E182" s="31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t="str">
        <f>IF(ISBLANK(F182),"",IF($B$1="Mit Hand",
    IF(E182="m", ROUNDDOWN(($F$2/(F182+0.24)-Tabelle3!$R$2)/Tabelle3!$S$2, 0),
    IF(E182="w", ROUNDDOWN(($F$2/(F182+0.24)- Tabelle3!$M$2)/Tabelle3!$N$2, 0), "")),
IF($B$1="Elektronisch",
    IF(E182="m", ROUNDDOWN((($F$2/F182)- Tabelle3!$R$2)/Tabelle3!$S$2, 0),
    IF(E182="w", ROUNDDOWN((($F$2/F182)- Tabelle3!$M$2)/Tabelle3!$N$2, 0), "")),
"")))</f>
        <v/>
      </c>
      <c r="T182" t="str">
        <f>IF(ISBLANK(G182), "",
IF($B$1="Mit Hand",
    IF(E182="m", ROUNDDOWN(($G$2/(G182+0.24)-Tabelle3!$R$3)/Tabelle3!$S$3, 0),
    IF(E182="w", ROUNDDOWN(($G$2/(G182+0.24)- Tabelle3!$M$3)/Tabelle3!$N$3, 0), "")),
IF($B$1="Elektronisch",
    IF(E182="m", ROUNDDOWN((($G$2/G182)- Tabelle3!$R$3)/Tabelle3!$S$3, 0),
    IF(E182="w", ROUNDDOWN((($G$2/G182)- Tabelle3!$M$3)/Tabelle3!$N$3, 0), "")),
"")))</f>
        <v/>
      </c>
      <c r="U182" t="str">
        <f>IF(ISBLANK(H182),"",
IF($B$1="Mit Hand",
    IF(E182="m", ROUNDDOWN(($H$2/(H182+0.24)-Tabelle3!$R$4)/Tabelle3!$S$4, 0),
    IF(E182="w", ROUNDDOWN(($H$2/(H182+0.24)- Tabelle3!$M$4)/Tabelle3!$N$4, 0), "")),
IF($B$1="Elektronisch",
    IF(E182="m", ROUNDDOWN((($H$2/H182)- Tabelle3!$R$4)/Tabelle3!$S$4, 0),
    IF(E182="w", ROUNDDOWN((($H$2/H182)- Tabelle3!$M$4)/Tabelle3!$N$4, 0), "")),
"")))</f>
        <v/>
      </c>
      <c r="V182" t="str">
        <f>IF(ISBLANK(I182), "",
IF(E182="m", ROUNDDOWN((($I$2/I182)- Tabelle3!$R$5)/Tabelle3!$S$5, 0),
    IF(E182="w", ROUNDDOWN((($I$2/I182)- Tabelle3!$M$5)/Tabelle3!$N$5, 0), "")))</f>
        <v/>
      </c>
      <c r="W182" t="str">
        <f>IF(ISBLANK(J182),"",
IF(E182="m", ROUNDDOWN((($J$2/J182)- Tabelle3!$R$6)/Tabelle3!$S$6, 0)))</f>
        <v/>
      </c>
      <c r="X182" t="str">
        <f>IF(ISBLANK(K182), "",
IF(E182="m", ROUNDDOWN((($K$2/K182)- Tabelle3!$R$7)/Tabelle3!$S$7, 0),
    IF(E182="w", ROUNDDOWN((($K$2/K182)- Tabelle3!$M$7)/Tabelle3!$N$7, 0), "")))</f>
        <v/>
      </c>
      <c r="Y182" t="str">
        <f>IF(ISBLANK(L182), "",
IF(E182="m", ROUNDDOWN((($L$2/L182)- Tabelle3!$R$8)/Tabelle3!$S$8, 0),
    IF(E182="w", ROUNDDOWN((($L$2/L182)- Tabelle3!$M$8)/Tabelle3!$N$8, 0), "")))</f>
        <v/>
      </c>
      <c r="Z182" t="str">
        <f>IF(ISBLANK(M182),
    "",
    IF(E182="m",
        ROUNDDOWN((SQRT(M182) - Tabelle3!$R$9) / Tabelle3!$S$9, 0),
        IF(E182="w",
            ROUNDDOWN((SQRT(M182) - Tabelle3!$M$9) / Tabelle3!$N$9, 0),
            ""
        )
    )
)</f>
        <v/>
      </c>
      <c r="AA182" t="str">
        <f>IF(ISBLANK(N182), "", IF(E182="m", ROUNDDOWN((SQRT(N182) - Tabelle3!$R$10) / Tabelle3!$S$10, 0), IF(E182="w", ROUNDDOWN((SQRT(N182) - Tabelle3!$M$10) / Tabelle3!$N$10, 0), "" ) ) )</f>
        <v/>
      </c>
      <c r="AB182" t="str">
        <f>IF(ISBLANK(O182),"", IF(E182="m", ROUNDDOWN((SQRT(O182) - Tabelle3!$R$11) / Tabelle3!$S$11, 0), IF(E182="w", ROUNDDOWN((SQRT(O182) - Tabelle3!$M$11) / Tabelle3!$N$11, 0), "" ) ) )</f>
        <v/>
      </c>
      <c r="AC182" t="str">
        <f>IF(ISBLANK(P182), "", IF(E182="m", ROUNDDOWN((SQRT(P182) - Tabelle3!$R$12) / Tabelle3!$S$12, 0), IF(E182="w", ROUNDDOWN((SQRT(P182) - Tabelle3!$M$12) / Tabelle3!$N$12, 0), "" ) ) )</f>
        <v/>
      </c>
      <c r="AD182" t="str">
        <f>IF(ISBLANK(Q182), "", IF(E182="m", ROUNDDOWN((SQRT(Q182) - Tabelle3!$R$13) / Tabelle3!$S$13, 0), IF(E182="w", ROUNDDOWN((SQRT(Q182) - Tabelle3!$M$13) / Tabelle3!$N$13, 0), "" ) ) )</f>
        <v/>
      </c>
      <c r="AE182" t="str">
        <f>IF(ISBLANK(R182), "", IF(E182="m", ROUNDDOWN((SQRT(R182) - Tabelle3!$R$14) / Tabelle3!$S$14, 0), IF(E182="w", ROUNDDOWN((SQRT(R182) - Tabelle3!$M$14) / Tabelle3!$N$14, 0), "" ) ) )</f>
        <v/>
      </c>
      <c r="AF18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82" s="30" t="str">
        <f>IF(D182 &lt;&gt; "",
    IF(E182 = "m",
        IF(AF182 &gt;= VLOOKUP(D182, Tabelle3!$A$26:$D$36, 4, TRUE), "Ehrenurkunde",
        IF(AF182 &gt;= VLOOKUP(D182, Tabelle3!$A$26:$D$36, 3, TRUE), "Siegerurkunde", "Teilnehmerurkunde")),
    IF(AF182 &gt;= VLOOKUP(D182, Tabelle3!$A$15:$D$24, 4, TRUE), "Ehrenurkunde",
        IF(AF182 &gt;= VLOOKUP(D182, Tabelle3!$A$15:$D$24, 3, TRUE), "Siegerurkunde", "Teilnehmerurkunde"))
    ),
"")</f>
        <v/>
      </c>
    </row>
    <row r="183" spans="1:33">
      <c r="A183" s="31"/>
      <c r="B183" s="31"/>
      <c r="C183" s="31"/>
      <c r="D183" s="31"/>
      <c r="E183" s="31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t="str">
        <f>IF(ISBLANK(F183),"",IF($B$1="Mit Hand",
    IF(E183="m", ROUNDDOWN(($F$2/(F183+0.24)-Tabelle3!$R$2)/Tabelle3!$S$2, 0),
    IF(E183="w", ROUNDDOWN(($F$2/(F183+0.24)- Tabelle3!$M$2)/Tabelle3!$N$2, 0), "")),
IF($B$1="Elektronisch",
    IF(E183="m", ROUNDDOWN((($F$2/F183)- Tabelle3!$R$2)/Tabelle3!$S$2, 0),
    IF(E183="w", ROUNDDOWN((($F$2/F183)- Tabelle3!$M$2)/Tabelle3!$N$2, 0), "")),
"")))</f>
        <v/>
      </c>
      <c r="T183" t="str">
        <f>IF(ISBLANK(G183), "",
IF($B$1="Mit Hand",
    IF(E183="m", ROUNDDOWN(($G$2/(G183+0.24)-Tabelle3!$R$3)/Tabelle3!$S$3, 0),
    IF(E183="w", ROUNDDOWN(($G$2/(G183+0.24)- Tabelle3!$M$3)/Tabelle3!$N$3, 0), "")),
IF($B$1="Elektronisch",
    IF(E183="m", ROUNDDOWN((($G$2/G183)- Tabelle3!$R$3)/Tabelle3!$S$3, 0),
    IF(E183="w", ROUNDDOWN((($G$2/G183)- Tabelle3!$M$3)/Tabelle3!$N$3, 0), "")),
"")))</f>
        <v/>
      </c>
      <c r="U183" t="str">
        <f>IF(ISBLANK(H183),"",
IF($B$1="Mit Hand",
    IF(E183="m", ROUNDDOWN(($H$2/(H183+0.24)-Tabelle3!$R$4)/Tabelle3!$S$4, 0),
    IF(E183="w", ROUNDDOWN(($H$2/(H183+0.24)- Tabelle3!$M$4)/Tabelle3!$N$4, 0), "")),
IF($B$1="Elektronisch",
    IF(E183="m", ROUNDDOWN((($H$2/H183)- Tabelle3!$R$4)/Tabelle3!$S$4, 0),
    IF(E183="w", ROUNDDOWN((($H$2/H183)- Tabelle3!$M$4)/Tabelle3!$N$4, 0), "")),
"")))</f>
        <v/>
      </c>
      <c r="V183" t="str">
        <f>IF(ISBLANK(I183), "",
IF(E183="m", ROUNDDOWN((($I$2/I183)- Tabelle3!$R$5)/Tabelle3!$S$5, 0),
    IF(E183="w", ROUNDDOWN((($I$2/I183)- Tabelle3!$M$5)/Tabelle3!$N$5, 0), "")))</f>
        <v/>
      </c>
      <c r="W183" t="str">
        <f>IF(ISBLANK(J183),"",
IF(E183="m", ROUNDDOWN((($J$2/J183)- Tabelle3!$R$6)/Tabelle3!$S$6, 0)))</f>
        <v/>
      </c>
      <c r="X183" t="str">
        <f>IF(ISBLANK(K183), "",
IF(E183="m", ROUNDDOWN((($K$2/K183)- Tabelle3!$R$7)/Tabelle3!$S$7, 0),
    IF(E183="w", ROUNDDOWN((($K$2/K183)- Tabelle3!$M$7)/Tabelle3!$N$7, 0), "")))</f>
        <v/>
      </c>
      <c r="Y183" t="str">
        <f>IF(ISBLANK(L183), "",
IF(E183="m", ROUNDDOWN((($L$2/L183)- Tabelle3!$R$8)/Tabelle3!$S$8, 0),
    IF(E183="w", ROUNDDOWN((($L$2/L183)- Tabelle3!$M$8)/Tabelle3!$N$8, 0), "")))</f>
        <v/>
      </c>
      <c r="Z183" t="str">
        <f>IF(ISBLANK(M183),
    "",
    IF(E183="m",
        ROUNDDOWN((SQRT(M183) - Tabelle3!$R$9) / Tabelle3!$S$9, 0),
        IF(E183="w",
            ROUNDDOWN((SQRT(M183) - Tabelle3!$M$9) / Tabelle3!$N$9, 0),
            ""
        )
    )
)</f>
        <v/>
      </c>
      <c r="AA183" t="str">
        <f>IF(ISBLANK(N183), "", IF(E183="m", ROUNDDOWN((SQRT(N183) - Tabelle3!$R$10) / Tabelle3!$S$10, 0), IF(E183="w", ROUNDDOWN((SQRT(N183) - Tabelle3!$M$10) / Tabelle3!$N$10, 0), "" ) ) )</f>
        <v/>
      </c>
      <c r="AB183" t="str">
        <f>IF(ISBLANK(O183),"", IF(E183="m", ROUNDDOWN((SQRT(O183) - Tabelle3!$R$11) / Tabelle3!$S$11, 0), IF(E183="w", ROUNDDOWN((SQRT(O183) - Tabelle3!$M$11) / Tabelle3!$N$11, 0), "" ) ) )</f>
        <v/>
      </c>
      <c r="AC183" t="str">
        <f>IF(ISBLANK(P183), "", IF(E183="m", ROUNDDOWN((SQRT(P183) - Tabelle3!$R$12) / Tabelle3!$S$12, 0), IF(E183="w", ROUNDDOWN((SQRT(P183) - Tabelle3!$M$12) / Tabelle3!$N$12, 0), "" ) ) )</f>
        <v/>
      </c>
      <c r="AD183" t="str">
        <f>IF(ISBLANK(Q183), "", IF(E183="m", ROUNDDOWN((SQRT(Q183) - Tabelle3!$R$13) / Tabelle3!$S$13, 0), IF(E183="w", ROUNDDOWN((SQRT(Q183) - Tabelle3!$M$13) / Tabelle3!$N$13, 0), "" ) ) )</f>
        <v/>
      </c>
      <c r="AE183" t="str">
        <f>IF(ISBLANK(R183), "", IF(E183="m", ROUNDDOWN((SQRT(R183) - Tabelle3!$R$14) / Tabelle3!$S$14, 0), IF(E183="w", ROUNDDOWN((SQRT(R183) - Tabelle3!$M$14) / Tabelle3!$N$14, 0), "" ) ) )</f>
        <v/>
      </c>
      <c r="AF18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83" s="30" t="str">
        <f>IF(D183 &lt;&gt; "",
    IF(E183 = "m",
        IF(AF183 &gt;= VLOOKUP(D183, Tabelle3!$A$26:$D$36, 4, TRUE), "Ehrenurkunde",
        IF(AF183 &gt;= VLOOKUP(D183, Tabelle3!$A$26:$D$36, 3, TRUE), "Siegerurkunde", "Teilnehmerurkunde")),
    IF(AF183 &gt;= VLOOKUP(D183, Tabelle3!$A$15:$D$24, 4, TRUE), "Ehrenurkunde",
        IF(AF183 &gt;= VLOOKUP(D183, Tabelle3!$A$15:$D$24, 3, TRUE), "Siegerurkunde", "Teilnehmerurkunde"))
    ),
"")</f>
        <v/>
      </c>
    </row>
    <row r="184" spans="1:33">
      <c r="A184" s="31"/>
      <c r="B184" s="31"/>
      <c r="C184" s="31"/>
      <c r="D184" s="31"/>
      <c r="E184" s="31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t="str">
        <f>IF(ISBLANK(F184),"",IF($B$1="Mit Hand",
    IF(E184="m", ROUNDDOWN(($F$2/(F184+0.24)-Tabelle3!$R$2)/Tabelle3!$S$2, 0),
    IF(E184="w", ROUNDDOWN(($F$2/(F184+0.24)- Tabelle3!$M$2)/Tabelle3!$N$2, 0), "")),
IF($B$1="Elektronisch",
    IF(E184="m", ROUNDDOWN((($F$2/F184)- Tabelle3!$R$2)/Tabelle3!$S$2, 0),
    IF(E184="w", ROUNDDOWN((($F$2/F184)- Tabelle3!$M$2)/Tabelle3!$N$2, 0), "")),
"")))</f>
        <v/>
      </c>
      <c r="T184" t="str">
        <f>IF(ISBLANK(G184), "",
IF($B$1="Mit Hand",
    IF(E184="m", ROUNDDOWN(($G$2/(G184+0.24)-Tabelle3!$R$3)/Tabelle3!$S$3, 0),
    IF(E184="w", ROUNDDOWN(($G$2/(G184+0.24)- Tabelle3!$M$3)/Tabelle3!$N$3, 0), "")),
IF($B$1="Elektronisch",
    IF(E184="m", ROUNDDOWN((($G$2/G184)- Tabelle3!$R$3)/Tabelle3!$S$3, 0),
    IF(E184="w", ROUNDDOWN((($G$2/G184)- Tabelle3!$M$3)/Tabelle3!$N$3, 0), "")),
"")))</f>
        <v/>
      </c>
      <c r="U184" t="str">
        <f>IF(ISBLANK(H184),"",
IF($B$1="Mit Hand",
    IF(E184="m", ROUNDDOWN(($H$2/(H184+0.24)-Tabelle3!$R$4)/Tabelle3!$S$4, 0),
    IF(E184="w", ROUNDDOWN(($H$2/(H184+0.24)- Tabelle3!$M$4)/Tabelle3!$N$4, 0), "")),
IF($B$1="Elektronisch",
    IF(E184="m", ROUNDDOWN((($H$2/H184)- Tabelle3!$R$4)/Tabelle3!$S$4, 0),
    IF(E184="w", ROUNDDOWN((($H$2/H184)- Tabelle3!$M$4)/Tabelle3!$N$4, 0), "")),
"")))</f>
        <v/>
      </c>
      <c r="V184" t="str">
        <f>IF(ISBLANK(I184), "",
IF(E184="m", ROUNDDOWN((($I$2/I184)- Tabelle3!$R$5)/Tabelle3!$S$5, 0),
    IF(E184="w", ROUNDDOWN((($I$2/I184)- Tabelle3!$M$5)/Tabelle3!$N$5, 0), "")))</f>
        <v/>
      </c>
      <c r="W184" t="str">
        <f>IF(ISBLANK(J184),"",
IF(E184="m", ROUNDDOWN((($J$2/J184)- Tabelle3!$R$6)/Tabelle3!$S$6, 0)))</f>
        <v/>
      </c>
      <c r="X184" t="str">
        <f>IF(ISBLANK(K184), "",
IF(E184="m", ROUNDDOWN((($K$2/K184)- Tabelle3!$R$7)/Tabelle3!$S$7, 0),
    IF(E184="w", ROUNDDOWN((($K$2/K184)- Tabelle3!$M$7)/Tabelle3!$N$7, 0), "")))</f>
        <v/>
      </c>
      <c r="Y184" t="str">
        <f>IF(ISBLANK(L184), "",
IF(E184="m", ROUNDDOWN((($L$2/L184)- Tabelle3!$R$8)/Tabelle3!$S$8, 0),
    IF(E184="w", ROUNDDOWN((($L$2/L184)- Tabelle3!$M$8)/Tabelle3!$N$8, 0), "")))</f>
        <v/>
      </c>
      <c r="Z184" t="str">
        <f>IF(ISBLANK(M184),
    "",
    IF(E184="m",
        ROUNDDOWN((SQRT(M184) - Tabelle3!$R$9) / Tabelle3!$S$9, 0),
        IF(E184="w",
            ROUNDDOWN((SQRT(M184) - Tabelle3!$M$9) / Tabelle3!$N$9, 0),
            ""
        )
    )
)</f>
        <v/>
      </c>
      <c r="AA184" t="str">
        <f>IF(ISBLANK(N184), "", IF(E184="m", ROUNDDOWN((SQRT(N184) - Tabelle3!$R$10) / Tabelle3!$S$10, 0), IF(E184="w", ROUNDDOWN((SQRT(N184) - Tabelle3!$M$10) / Tabelle3!$N$10, 0), "" ) ) )</f>
        <v/>
      </c>
      <c r="AB184" t="str">
        <f>IF(ISBLANK(O184),"", IF(E184="m", ROUNDDOWN((SQRT(O184) - Tabelle3!$R$11) / Tabelle3!$S$11, 0), IF(E184="w", ROUNDDOWN((SQRT(O184) - Tabelle3!$M$11) / Tabelle3!$N$11, 0), "" ) ) )</f>
        <v/>
      </c>
      <c r="AC184" t="str">
        <f>IF(ISBLANK(P184), "", IF(E184="m", ROUNDDOWN((SQRT(P184) - Tabelle3!$R$12) / Tabelle3!$S$12, 0), IF(E184="w", ROUNDDOWN((SQRT(P184) - Tabelle3!$M$12) / Tabelle3!$N$12, 0), "" ) ) )</f>
        <v/>
      </c>
      <c r="AD184" t="str">
        <f>IF(ISBLANK(Q184), "", IF(E184="m", ROUNDDOWN((SQRT(Q184) - Tabelle3!$R$13) / Tabelle3!$S$13, 0), IF(E184="w", ROUNDDOWN((SQRT(Q184) - Tabelle3!$M$13) / Tabelle3!$N$13, 0), "" ) ) )</f>
        <v/>
      </c>
      <c r="AE184" t="str">
        <f>IF(ISBLANK(R184), "", IF(E184="m", ROUNDDOWN((SQRT(R184) - Tabelle3!$R$14) / Tabelle3!$S$14, 0), IF(E184="w", ROUNDDOWN((SQRT(R184) - Tabelle3!$M$14) / Tabelle3!$N$14, 0), "" ) ) )</f>
        <v/>
      </c>
      <c r="AF18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84" s="30" t="str">
        <f>IF(D184 &lt;&gt; "",
    IF(E184 = "m",
        IF(AF184 &gt;= VLOOKUP(D184, Tabelle3!$A$26:$D$36, 4, TRUE), "Ehrenurkunde",
        IF(AF184 &gt;= VLOOKUP(D184, Tabelle3!$A$26:$D$36, 3, TRUE), "Siegerurkunde", "Teilnehmerurkunde")),
    IF(AF184 &gt;= VLOOKUP(D184, Tabelle3!$A$15:$D$24, 4, TRUE), "Ehrenurkunde",
        IF(AF184 &gt;= VLOOKUP(D184, Tabelle3!$A$15:$D$24, 3, TRUE), "Siegerurkunde", "Teilnehmerurkunde"))
    ),
"")</f>
        <v/>
      </c>
    </row>
    <row r="185" spans="1:33">
      <c r="A185" s="31"/>
      <c r="B185" s="31"/>
      <c r="C185" s="31"/>
      <c r="D185" s="31"/>
      <c r="E185" s="31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t="str">
        <f>IF(ISBLANK(F185),"",IF($B$1="Mit Hand",
    IF(E185="m", ROUNDDOWN(($F$2/(F185+0.24)-Tabelle3!$R$2)/Tabelle3!$S$2, 0),
    IF(E185="w", ROUNDDOWN(($F$2/(F185+0.24)- Tabelle3!$M$2)/Tabelle3!$N$2, 0), "")),
IF($B$1="Elektronisch",
    IF(E185="m", ROUNDDOWN((($F$2/F185)- Tabelle3!$R$2)/Tabelle3!$S$2, 0),
    IF(E185="w", ROUNDDOWN((($F$2/F185)- Tabelle3!$M$2)/Tabelle3!$N$2, 0), "")),
"")))</f>
        <v/>
      </c>
      <c r="T185" t="str">
        <f>IF(ISBLANK(G185), "",
IF($B$1="Mit Hand",
    IF(E185="m", ROUNDDOWN(($G$2/(G185+0.24)-Tabelle3!$R$3)/Tabelle3!$S$3, 0),
    IF(E185="w", ROUNDDOWN(($G$2/(G185+0.24)- Tabelle3!$M$3)/Tabelle3!$N$3, 0), "")),
IF($B$1="Elektronisch",
    IF(E185="m", ROUNDDOWN((($G$2/G185)- Tabelle3!$R$3)/Tabelle3!$S$3, 0),
    IF(E185="w", ROUNDDOWN((($G$2/G185)- Tabelle3!$M$3)/Tabelle3!$N$3, 0), "")),
"")))</f>
        <v/>
      </c>
      <c r="U185" t="str">
        <f>IF(ISBLANK(H185),"",
IF($B$1="Mit Hand",
    IF(E185="m", ROUNDDOWN(($H$2/(H185+0.24)-Tabelle3!$R$4)/Tabelle3!$S$4, 0),
    IF(E185="w", ROUNDDOWN(($H$2/(H185+0.24)- Tabelle3!$M$4)/Tabelle3!$N$4, 0), "")),
IF($B$1="Elektronisch",
    IF(E185="m", ROUNDDOWN((($H$2/H185)- Tabelle3!$R$4)/Tabelle3!$S$4, 0),
    IF(E185="w", ROUNDDOWN((($H$2/H185)- Tabelle3!$M$4)/Tabelle3!$N$4, 0), "")),
"")))</f>
        <v/>
      </c>
      <c r="V185" t="str">
        <f>IF(ISBLANK(I185), "",
IF(E185="m", ROUNDDOWN((($I$2/I185)- Tabelle3!$R$5)/Tabelle3!$S$5, 0),
    IF(E185="w", ROUNDDOWN((($I$2/I185)- Tabelle3!$M$5)/Tabelle3!$N$5, 0), "")))</f>
        <v/>
      </c>
      <c r="W185" t="str">
        <f>IF(ISBLANK(J185),"",
IF(E185="m", ROUNDDOWN((($J$2/J185)- Tabelle3!$R$6)/Tabelle3!$S$6, 0)))</f>
        <v/>
      </c>
      <c r="X185" t="str">
        <f>IF(ISBLANK(K185), "",
IF(E185="m", ROUNDDOWN((($K$2/K185)- Tabelle3!$R$7)/Tabelle3!$S$7, 0),
    IF(E185="w", ROUNDDOWN((($K$2/K185)- Tabelle3!$M$7)/Tabelle3!$N$7, 0), "")))</f>
        <v/>
      </c>
      <c r="Y185" t="str">
        <f>IF(ISBLANK(L185), "",
IF(E185="m", ROUNDDOWN((($L$2/L185)- Tabelle3!$R$8)/Tabelle3!$S$8, 0),
    IF(E185="w", ROUNDDOWN((($L$2/L185)- Tabelle3!$M$8)/Tabelle3!$N$8, 0), "")))</f>
        <v/>
      </c>
      <c r="Z185" t="str">
        <f>IF(ISBLANK(M185),
    "",
    IF(E185="m",
        ROUNDDOWN((SQRT(M185) - Tabelle3!$R$9) / Tabelle3!$S$9, 0),
        IF(E185="w",
            ROUNDDOWN((SQRT(M185) - Tabelle3!$M$9) / Tabelle3!$N$9, 0),
            ""
        )
    )
)</f>
        <v/>
      </c>
      <c r="AA185" t="str">
        <f>IF(ISBLANK(N185), "", IF(E185="m", ROUNDDOWN((SQRT(N185) - Tabelle3!$R$10) / Tabelle3!$S$10, 0), IF(E185="w", ROUNDDOWN((SQRT(N185) - Tabelle3!$M$10) / Tabelle3!$N$10, 0), "" ) ) )</f>
        <v/>
      </c>
      <c r="AB185" t="str">
        <f>IF(ISBLANK(O185),"", IF(E185="m", ROUNDDOWN((SQRT(O185) - Tabelle3!$R$11) / Tabelle3!$S$11, 0), IF(E185="w", ROUNDDOWN((SQRT(O185) - Tabelle3!$M$11) / Tabelle3!$N$11, 0), "" ) ) )</f>
        <v/>
      </c>
      <c r="AC185" t="str">
        <f>IF(ISBLANK(P185), "", IF(E185="m", ROUNDDOWN((SQRT(P185) - Tabelle3!$R$12) / Tabelle3!$S$12, 0), IF(E185="w", ROUNDDOWN((SQRT(P185) - Tabelle3!$M$12) / Tabelle3!$N$12, 0), "" ) ) )</f>
        <v/>
      </c>
      <c r="AD185" t="str">
        <f>IF(ISBLANK(Q185), "", IF(E185="m", ROUNDDOWN((SQRT(Q185) - Tabelle3!$R$13) / Tabelle3!$S$13, 0), IF(E185="w", ROUNDDOWN((SQRT(Q185) - Tabelle3!$M$13) / Tabelle3!$N$13, 0), "" ) ) )</f>
        <v/>
      </c>
      <c r="AE185" t="str">
        <f>IF(ISBLANK(R185), "", IF(E185="m", ROUNDDOWN((SQRT(R185) - Tabelle3!$R$14) / Tabelle3!$S$14, 0), IF(E185="w", ROUNDDOWN((SQRT(R185) - Tabelle3!$M$14) / Tabelle3!$N$14, 0), "" ) ) )</f>
        <v/>
      </c>
      <c r="AF18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85" s="30" t="str">
        <f>IF(D185 &lt;&gt; "",
    IF(E185 = "m",
        IF(AF185 &gt;= VLOOKUP(D185, Tabelle3!$A$26:$D$36, 4, TRUE), "Ehrenurkunde",
        IF(AF185 &gt;= VLOOKUP(D185, Tabelle3!$A$26:$D$36, 3, TRUE), "Siegerurkunde", "Teilnehmerurkunde")),
    IF(AF185 &gt;= VLOOKUP(D185, Tabelle3!$A$15:$D$24, 4, TRUE), "Ehrenurkunde",
        IF(AF185 &gt;= VLOOKUP(D185, Tabelle3!$A$15:$D$24, 3, TRUE), "Siegerurkunde", "Teilnehmerurkunde"))
    ),
"")</f>
        <v/>
      </c>
    </row>
    <row r="186" spans="1:33">
      <c r="A186" s="31"/>
      <c r="B186" s="31"/>
      <c r="C186" s="31"/>
      <c r="D186" s="31"/>
      <c r="E186" s="31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t="str">
        <f>IF(ISBLANK(F186),"",IF($B$1="Mit Hand",
    IF(E186="m", ROUNDDOWN(($F$2/(F186+0.24)-Tabelle3!$R$2)/Tabelle3!$S$2, 0),
    IF(E186="w", ROUNDDOWN(($F$2/(F186+0.24)- Tabelle3!$M$2)/Tabelle3!$N$2, 0), "")),
IF($B$1="Elektronisch",
    IF(E186="m", ROUNDDOWN((($F$2/F186)- Tabelle3!$R$2)/Tabelle3!$S$2, 0),
    IF(E186="w", ROUNDDOWN((($F$2/F186)- Tabelle3!$M$2)/Tabelle3!$N$2, 0), "")),
"")))</f>
        <v/>
      </c>
      <c r="T186" t="str">
        <f>IF(ISBLANK(G186), "",
IF($B$1="Mit Hand",
    IF(E186="m", ROUNDDOWN(($G$2/(G186+0.24)-Tabelle3!$R$3)/Tabelle3!$S$3, 0),
    IF(E186="w", ROUNDDOWN(($G$2/(G186+0.24)- Tabelle3!$M$3)/Tabelle3!$N$3, 0), "")),
IF($B$1="Elektronisch",
    IF(E186="m", ROUNDDOWN((($G$2/G186)- Tabelle3!$R$3)/Tabelle3!$S$3, 0),
    IF(E186="w", ROUNDDOWN((($G$2/G186)- Tabelle3!$M$3)/Tabelle3!$N$3, 0), "")),
"")))</f>
        <v/>
      </c>
      <c r="U186" t="str">
        <f>IF(ISBLANK(H186),"",
IF($B$1="Mit Hand",
    IF(E186="m", ROUNDDOWN(($H$2/(H186+0.24)-Tabelle3!$R$4)/Tabelle3!$S$4, 0),
    IF(E186="w", ROUNDDOWN(($H$2/(H186+0.24)- Tabelle3!$M$4)/Tabelle3!$N$4, 0), "")),
IF($B$1="Elektronisch",
    IF(E186="m", ROUNDDOWN((($H$2/H186)- Tabelle3!$R$4)/Tabelle3!$S$4, 0),
    IF(E186="w", ROUNDDOWN((($H$2/H186)- Tabelle3!$M$4)/Tabelle3!$N$4, 0), "")),
"")))</f>
        <v/>
      </c>
      <c r="V186" t="str">
        <f>IF(ISBLANK(I186), "",
IF(E186="m", ROUNDDOWN((($I$2/I186)- Tabelle3!$R$5)/Tabelle3!$S$5, 0),
    IF(E186="w", ROUNDDOWN((($I$2/I186)- Tabelle3!$M$5)/Tabelle3!$N$5, 0), "")))</f>
        <v/>
      </c>
      <c r="W186" t="str">
        <f>IF(ISBLANK(J186),"",
IF(E186="m", ROUNDDOWN((($J$2/J186)- Tabelle3!$R$6)/Tabelle3!$S$6, 0)))</f>
        <v/>
      </c>
      <c r="X186" t="str">
        <f>IF(ISBLANK(K186), "",
IF(E186="m", ROUNDDOWN((($K$2/K186)- Tabelle3!$R$7)/Tabelle3!$S$7, 0),
    IF(E186="w", ROUNDDOWN((($K$2/K186)- Tabelle3!$M$7)/Tabelle3!$N$7, 0), "")))</f>
        <v/>
      </c>
      <c r="Y186" t="str">
        <f>IF(ISBLANK(L186), "",
IF(E186="m", ROUNDDOWN((($L$2/L186)- Tabelle3!$R$8)/Tabelle3!$S$8, 0),
    IF(E186="w", ROUNDDOWN((($L$2/L186)- Tabelle3!$M$8)/Tabelle3!$N$8, 0), "")))</f>
        <v/>
      </c>
      <c r="Z186" t="str">
        <f>IF(ISBLANK(M186),
    "",
    IF(E186="m",
        ROUNDDOWN((SQRT(M186) - Tabelle3!$R$9) / Tabelle3!$S$9, 0),
        IF(E186="w",
            ROUNDDOWN((SQRT(M186) - Tabelle3!$M$9) / Tabelle3!$N$9, 0),
            ""
        )
    )
)</f>
        <v/>
      </c>
      <c r="AA186" t="str">
        <f>IF(ISBLANK(N186), "", IF(E186="m", ROUNDDOWN((SQRT(N186) - Tabelle3!$R$10) / Tabelle3!$S$10, 0), IF(E186="w", ROUNDDOWN((SQRT(N186) - Tabelle3!$M$10) / Tabelle3!$N$10, 0), "" ) ) )</f>
        <v/>
      </c>
      <c r="AB186" t="str">
        <f>IF(ISBLANK(O186),"", IF(E186="m", ROUNDDOWN((SQRT(O186) - Tabelle3!$R$11) / Tabelle3!$S$11, 0), IF(E186="w", ROUNDDOWN((SQRT(O186) - Tabelle3!$M$11) / Tabelle3!$N$11, 0), "" ) ) )</f>
        <v/>
      </c>
      <c r="AC186" t="str">
        <f>IF(ISBLANK(P186), "", IF(E186="m", ROUNDDOWN((SQRT(P186) - Tabelle3!$R$12) / Tabelle3!$S$12, 0), IF(E186="w", ROUNDDOWN((SQRT(P186) - Tabelle3!$M$12) / Tabelle3!$N$12, 0), "" ) ) )</f>
        <v/>
      </c>
      <c r="AD186" t="str">
        <f>IF(ISBLANK(Q186), "", IF(E186="m", ROUNDDOWN((SQRT(Q186) - Tabelle3!$R$13) / Tabelle3!$S$13, 0), IF(E186="w", ROUNDDOWN((SQRT(Q186) - Tabelle3!$M$13) / Tabelle3!$N$13, 0), "" ) ) )</f>
        <v/>
      </c>
      <c r="AE186" t="str">
        <f>IF(ISBLANK(R186), "", IF(E186="m", ROUNDDOWN((SQRT(R186) - Tabelle3!$R$14) / Tabelle3!$S$14, 0), IF(E186="w", ROUNDDOWN((SQRT(R186) - Tabelle3!$M$14) / Tabelle3!$N$14, 0), "" ) ) )</f>
        <v/>
      </c>
      <c r="AF18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86" s="30" t="str">
        <f>IF(D186 &lt;&gt; "",
    IF(E186 = "m",
        IF(AF186 &gt;= VLOOKUP(D186, Tabelle3!$A$26:$D$36, 4, TRUE), "Ehrenurkunde",
        IF(AF186 &gt;= VLOOKUP(D186, Tabelle3!$A$26:$D$36, 3, TRUE), "Siegerurkunde", "Teilnehmerurkunde")),
    IF(AF186 &gt;= VLOOKUP(D186, Tabelle3!$A$15:$D$24, 4, TRUE), "Ehrenurkunde",
        IF(AF186 &gt;= VLOOKUP(D186, Tabelle3!$A$15:$D$24, 3, TRUE), "Siegerurkunde", "Teilnehmerurkunde"))
    ),
"")</f>
        <v/>
      </c>
    </row>
    <row r="187" spans="1:33">
      <c r="A187" s="31"/>
      <c r="B187" s="31"/>
      <c r="C187" s="31"/>
      <c r="D187" s="31"/>
      <c r="E187" s="31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t="str">
        <f>IF(ISBLANK(F187),"",IF($B$1="Mit Hand",
    IF(E187="m", ROUNDDOWN(($F$2/(F187+0.24)-Tabelle3!$R$2)/Tabelle3!$S$2, 0),
    IF(E187="w", ROUNDDOWN(($F$2/(F187+0.24)- Tabelle3!$M$2)/Tabelle3!$N$2, 0), "")),
IF($B$1="Elektronisch",
    IF(E187="m", ROUNDDOWN((($F$2/F187)- Tabelle3!$R$2)/Tabelle3!$S$2, 0),
    IF(E187="w", ROUNDDOWN((($F$2/F187)- Tabelle3!$M$2)/Tabelle3!$N$2, 0), "")),
"")))</f>
        <v/>
      </c>
      <c r="T187" t="str">
        <f>IF(ISBLANK(G187), "",
IF($B$1="Mit Hand",
    IF(E187="m", ROUNDDOWN(($G$2/(G187+0.24)-Tabelle3!$R$3)/Tabelle3!$S$3, 0),
    IF(E187="w", ROUNDDOWN(($G$2/(G187+0.24)- Tabelle3!$M$3)/Tabelle3!$N$3, 0), "")),
IF($B$1="Elektronisch",
    IF(E187="m", ROUNDDOWN((($G$2/G187)- Tabelle3!$R$3)/Tabelle3!$S$3, 0),
    IF(E187="w", ROUNDDOWN((($G$2/G187)- Tabelle3!$M$3)/Tabelle3!$N$3, 0), "")),
"")))</f>
        <v/>
      </c>
      <c r="U187" t="str">
        <f>IF(ISBLANK(H187),"",
IF($B$1="Mit Hand",
    IF(E187="m", ROUNDDOWN(($H$2/(H187+0.24)-Tabelle3!$R$4)/Tabelle3!$S$4, 0),
    IF(E187="w", ROUNDDOWN(($H$2/(H187+0.24)- Tabelle3!$M$4)/Tabelle3!$N$4, 0), "")),
IF($B$1="Elektronisch",
    IF(E187="m", ROUNDDOWN((($H$2/H187)- Tabelle3!$R$4)/Tabelle3!$S$4, 0),
    IF(E187="w", ROUNDDOWN((($H$2/H187)- Tabelle3!$M$4)/Tabelle3!$N$4, 0), "")),
"")))</f>
        <v/>
      </c>
      <c r="V187" t="str">
        <f>IF(ISBLANK(I187), "",
IF(E187="m", ROUNDDOWN((($I$2/I187)- Tabelle3!$R$5)/Tabelle3!$S$5, 0),
    IF(E187="w", ROUNDDOWN((($I$2/I187)- Tabelle3!$M$5)/Tabelle3!$N$5, 0), "")))</f>
        <v/>
      </c>
      <c r="W187" t="str">
        <f>IF(ISBLANK(J187),"",
IF(E187="m", ROUNDDOWN((($J$2/J187)- Tabelle3!$R$6)/Tabelle3!$S$6, 0)))</f>
        <v/>
      </c>
      <c r="X187" t="str">
        <f>IF(ISBLANK(K187), "",
IF(E187="m", ROUNDDOWN((($K$2/K187)- Tabelle3!$R$7)/Tabelle3!$S$7, 0),
    IF(E187="w", ROUNDDOWN((($K$2/K187)- Tabelle3!$M$7)/Tabelle3!$N$7, 0), "")))</f>
        <v/>
      </c>
      <c r="Y187" t="str">
        <f>IF(ISBLANK(L187), "",
IF(E187="m", ROUNDDOWN((($L$2/L187)- Tabelle3!$R$8)/Tabelle3!$S$8, 0),
    IF(E187="w", ROUNDDOWN((($L$2/L187)- Tabelle3!$M$8)/Tabelle3!$N$8, 0), "")))</f>
        <v/>
      </c>
      <c r="Z187" t="str">
        <f>IF(ISBLANK(M187),
    "",
    IF(E187="m",
        ROUNDDOWN((SQRT(M187) - Tabelle3!$R$9) / Tabelle3!$S$9, 0),
        IF(E187="w",
            ROUNDDOWN((SQRT(M187) - Tabelle3!$M$9) / Tabelle3!$N$9, 0),
            ""
        )
    )
)</f>
        <v/>
      </c>
      <c r="AA187" t="str">
        <f>IF(ISBLANK(N187), "", IF(E187="m", ROUNDDOWN((SQRT(N187) - Tabelle3!$R$10) / Tabelle3!$S$10, 0), IF(E187="w", ROUNDDOWN((SQRT(N187) - Tabelle3!$M$10) / Tabelle3!$N$10, 0), "" ) ) )</f>
        <v/>
      </c>
      <c r="AB187" t="str">
        <f>IF(ISBLANK(O187),"", IF(E187="m", ROUNDDOWN((SQRT(O187) - Tabelle3!$R$11) / Tabelle3!$S$11, 0), IF(E187="w", ROUNDDOWN((SQRT(O187) - Tabelle3!$M$11) / Tabelle3!$N$11, 0), "" ) ) )</f>
        <v/>
      </c>
      <c r="AC187" t="str">
        <f>IF(ISBLANK(P187), "", IF(E187="m", ROUNDDOWN((SQRT(P187) - Tabelle3!$R$12) / Tabelle3!$S$12, 0), IF(E187="w", ROUNDDOWN((SQRT(P187) - Tabelle3!$M$12) / Tabelle3!$N$12, 0), "" ) ) )</f>
        <v/>
      </c>
      <c r="AD187" t="str">
        <f>IF(ISBLANK(Q187), "", IF(E187="m", ROUNDDOWN((SQRT(Q187) - Tabelle3!$R$13) / Tabelle3!$S$13, 0), IF(E187="w", ROUNDDOWN((SQRT(Q187) - Tabelle3!$M$13) / Tabelle3!$N$13, 0), "" ) ) )</f>
        <v/>
      </c>
      <c r="AE187" t="str">
        <f>IF(ISBLANK(R187), "", IF(E187="m", ROUNDDOWN((SQRT(R187) - Tabelle3!$R$14) / Tabelle3!$S$14, 0), IF(E187="w", ROUNDDOWN((SQRT(R187) - Tabelle3!$M$14) / Tabelle3!$N$14, 0), "" ) ) )</f>
        <v/>
      </c>
      <c r="AF18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87" s="30" t="str">
        <f>IF(D187 &lt;&gt; "",
    IF(E187 = "m",
        IF(AF187 &gt;= VLOOKUP(D187, Tabelle3!$A$26:$D$36, 4, TRUE), "Ehrenurkunde",
        IF(AF187 &gt;= VLOOKUP(D187, Tabelle3!$A$26:$D$36, 3, TRUE), "Siegerurkunde", "Teilnehmerurkunde")),
    IF(AF187 &gt;= VLOOKUP(D187, Tabelle3!$A$15:$D$24, 4, TRUE), "Ehrenurkunde",
        IF(AF187 &gt;= VLOOKUP(D187, Tabelle3!$A$15:$D$24, 3, TRUE), "Siegerurkunde", "Teilnehmerurkunde"))
    ),
"")</f>
        <v/>
      </c>
    </row>
    <row r="188" spans="1:33">
      <c r="A188" s="31"/>
      <c r="B188" s="31"/>
      <c r="C188" s="31"/>
      <c r="D188" s="31"/>
      <c r="E188" s="31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t="str">
        <f>IF(ISBLANK(F188),"",IF($B$1="Mit Hand",
    IF(E188="m", ROUNDDOWN(($F$2/(F188+0.24)-Tabelle3!$R$2)/Tabelle3!$S$2, 0),
    IF(E188="w", ROUNDDOWN(($F$2/(F188+0.24)- Tabelle3!$M$2)/Tabelle3!$N$2, 0), "")),
IF($B$1="Elektronisch",
    IF(E188="m", ROUNDDOWN((($F$2/F188)- Tabelle3!$R$2)/Tabelle3!$S$2, 0),
    IF(E188="w", ROUNDDOWN((($F$2/F188)- Tabelle3!$M$2)/Tabelle3!$N$2, 0), "")),
"")))</f>
        <v/>
      </c>
      <c r="T188" t="str">
        <f>IF(ISBLANK(G188), "",
IF($B$1="Mit Hand",
    IF(E188="m", ROUNDDOWN(($G$2/(G188+0.24)-Tabelle3!$R$3)/Tabelle3!$S$3, 0),
    IF(E188="w", ROUNDDOWN(($G$2/(G188+0.24)- Tabelle3!$M$3)/Tabelle3!$N$3, 0), "")),
IF($B$1="Elektronisch",
    IF(E188="m", ROUNDDOWN((($G$2/G188)- Tabelle3!$R$3)/Tabelle3!$S$3, 0),
    IF(E188="w", ROUNDDOWN((($G$2/G188)- Tabelle3!$M$3)/Tabelle3!$N$3, 0), "")),
"")))</f>
        <v/>
      </c>
      <c r="U188" t="str">
        <f>IF(ISBLANK(H188),"",
IF($B$1="Mit Hand",
    IF(E188="m", ROUNDDOWN(($H$2/(H188+0.24)-Tabelle3!$R$4)/Tabelle3!$S$4, 0),
    IF(E188="w", ROUNDDOWN(($H$2/(H188+0.24)- Tabelle3!$M$4)/Tabelle3!$N$4, 0), "")),
IF($B$1="Elektronisch",
    IF(E188="m", ROUNDDOWN((($H$2/H188)- Tabelle3!$R$4)/Tabelle3!$S$4, 0),
    IF(E188="w", ROUNDDOWN((($H$2/H188)- Tabelle3!$M$4)/Tabelle3!$N$4, 0), "")),
"")))</f>
        <v/>
      </c>
      <c r="V188" t="str">
        <f>IF(ISBLANK(I188), "",
IF(E188="m", ROUNDDOWN((($I$2/I188)- Tabelle3!$R$5)/Tabelle3!$S$5, 0),
    IF(E188="w", ROUNDDOWN((($I$2/I188)- Tabelle3!$M$5)/Tabelle3!$N$5, 0), "")))</f>
        <v/>
      </c>
      <c r="W188" t="str">
        <f>IF(ISBLANK(J188),"",
IF(E188="m", ROUNDDOWN((($J$2/J188)- Tabelle3!$R$6)/Tabelle3!$S$6, 0)))</f>
        <v/>
      </c>
      <c r="X188" t="str">
        <f>IF(ISBLANK(K188), "",
IF(E188="m", ROUNDDOWN((($K$2/K188)- Tabelle3!$R$7)/Tabelle3!$S$7, 0),
    IF(E188="w", ROUNDDOWN((($K$2/K188)- Tabelle3!$M$7)/Tabelle3!$N$7, 0), "")))</f>
        <v/>
      </c>
      <c r="Y188" t="str">
        <f>IF(ISBLANK(L188), "",
IF(E188="m", ROUNDDOWN((($L$2/L188)- Tabelle3!$R$8)/Tabelle3!$S$8, 0),
    IF(E188="w", ROUNDDOWN((($L$2/L188)- Tabelle3!$M$8)/Tabelle3!$N$8, 0), "")))</f>
        <v/>
      </c>
      <c r="Z188" t="str">
        <f>IF(ISBLANK(M188),
    "",
    IF(E188="m",
        ROUNDDOWN((SQRT(M188) - Tabelle3!$R$9) / Tabelle3!$S$9, 0),
        IF(E188="w",
            ROUNDDOWN((SQRT(M188) - Tabelle3!$M$9) / Tabelle3!$N$9, 0),
            ""
        )
    )
)</f>
        <v/>
      </c>
      <c r="AA188" t="str">
        <f>IF(ISBLANK(N188), "", IF(E188="m", ROUNDDOWN((SQRT(N188) - Tabelle3!$R$10) / Tabelle3!$S$10, 0), IF(E188="w", ROUNDDOWN((SQRT(N188) - Tabelle3!$M$10) / Tabelle3!$N$10, 0), "" ) ) )</f>
        <v/>
      </c>
      <c r="AB188" t="str">
        <f>IF(ISBLANK(O188),"", IF(E188="m", ROUNDDOWN((SQRT(O188) - Tabelle3!$R$11) / Tabelle3!$S$11, 0), IF(E188="w", ROUNDDOWN((SQRT(O188) - Tabelle3!$M$11) / Tabelle3!$N$11, 0), "" ) ) )</f>
        <v/>
      </c>
      <c r="AC188" t="str">
        <f>IF(ISBLANK(P188), "", IF(E188="m", ROUNDDOWN((SQRT(P188) - Tabelle3!$R$12) / Tabelle3!$S$12, 0), IF(E188="w", ROUNDDOWN((SQRT(P188) - Tabelle3!$M$12) / Tabelle3!$N$12, 0), "" ) ) )</f>
        <v/>
      </c>
      <c r="AD188" t="str">
        <f>IF(ISBLANK(Q188), "", IF(E188="m", ROUNDDOWN((SQRT(Q188) - Tabelle3!$R$13) / Tabelle3!$S$13, 0), IF(E188="w", ROUNDDOWN((SQRT(Q188) - Tabelle3!$M$13) / Tabelle3!$N$13, 0), "" ) ) )</f>
        <v/>
      </c>
      <c r="AE188" t="str">
        <f>IF(ISBLANK(R188), "", IF(E188="m", ROUNDDOWN((SQRT(R188) - Tabelle3!$R$14) / Tabelle3!$S$14, 0), IF(E188="w", ROUNDDOWN((SQRT(R188) - Tabelle3!$M$14) / Tabelle3!$N$14, 0), "" ) ) )</f>
        <v/>
      </c>
      <c r="AF18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88" s="30" t="str">
        <f>IF(D188 &lt;&gt; "",
    IF(E188 = "m",
        IF(AF188 &gt;= VLOOKUP(D188, Tabelle3!$A$26:$D$36, 4, TRUE), "Ehrenurkunde",
        IF(AF188 &gt;= VLOOKUP(D188, Tabelle3!$A$26:$D$36, 3, TRUE), "Siegerurkunde", "Teilnehmerurkunde")),
    IF(AF188 &gt;= VLOOKUP(D188, Tabelle3!$A$15:$D$24, 4, TRUE), "Ehrenurkunde",
        IF(AF188 &gt;= VLOOKUP(D188, Tabelle3!$A$15:$D$24, 3, TRUE), "Siegerurkunde", "Teilnehmerurkunde"))
    ),
"")</f>
        <v/>
      </c>
    </row>
    <row r="189" spans="1:33">
      <c r="A189" s="31"/>
      <c r="B189" s="31"/>
      <c r="C189" s="31"/>
      <c r="D189" s="31"/>
      <c r="E189" s="31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t="str">
        <f>IF(ISBLANK(F189),"",IF($B$1="Mit Hand",
    IF(E189="m", ROUNDDOWN(($F$2/(F189+0.24)-Tabelle3!$R$2)/Tabelle3!$S$2, 0),
    IF(E189="w", ROUNDDOWN(($F$2/(F189+0.24)- Tabelle3!$M$2)/Tabelle3!$N$2, 0), "")),
IF($B$1="Elektronisch",
    IF(E189="m", ROUNDDOWN((($F$2/F189)- Tabelle3!$R$2)/Tabelle3!$S$2, 0),
    IF(E189="w", ROUNDDOWN((($F$2/F189)- Tabelle3!$M$2)/Tabelle3!$N$2, 0), "")),
"")))</f>
        <v/>
      </c>
      <c r="T189" t="str">
        <f>IF(ISBLANK(G189), "",
IF($B$1="Mit Hand",
    IF(E189="m", ROUNDDOWN(($G$2/(G189+0.24)-Tabelle3!$R$3)/Tabelle3!$S$3, 0),
    IF(E189="w", ROUNDDOWN(($G$2/(G189+0.24)- Tabelle3!$M$3)/Tabelle3!$N$3, 0), "")),
IF($B$1="Elektronisch",
    IF(E189="m", ROUNDDOWN((($G$2/G189)- Tabelle3!$R$3)/Tabelle3!$S$3, 0),
    IF(E189="w", ROUNDDOWN((($G$2/G189)- Tabelle3!$M$3)/Tabelle3!$N$3, 0), "")),
"")))</f>
        <v/>
      </c>
      <c r="U189" t="str">
        <f>IF(ISBLANK(H189),"",
IF($B$1="Mit Hand",
    IF(E189="m", ROUNDDOWN(($H$2/(H189+0.24)-Tabelle3!$R$4)/Tabelle3!$S$4, 0),
    IF(E189="w", ROUNDDOWN(($H$2/(H189+0.24)- Tabelle3!$M$4)/Tabelle3!$N$4, 0), "")),
IF($B$1="Elektronisch",
    IF(E189="m", ROUNDDOWN((($H$2/H189)- Tabelle3!$R$4)/Tabelle3!$S$4, 0),
    IF(E189="w", ROUNDDOWN((($H$2/H189)- Tabelle3!$M$4)/Tabelle3!$N$4, 0), "")),
"")))</f>
        <v/>
      </c>
      <c r="V189" t="str">
        <f>IF(ISBLANK(I189), "",
IF(E189="m", ROUNDDOWN((($I$2/I189)- Tabelle3!$R$5)/Tabelle3!$S$5, 0),
    IF(E189="w", ROUNDDOWN((($I$2/I189)- Tabelle3!$M$5)/Tabelle3!$N$5, 0), "")))</f>
        <v/>
      </c>
      <c r="W189" t="str">
        <f>IF(ISBLANK(J189),"",
IF(E189="m", ROUNDDOWN((($J$2/J189)- Tabelle3!$R$6)/Tabelle3!$S$6, 0)))</f>
        <v/>
      </c>
      <c r="X189" t="str">
        <f>IF(ISBLANK(K189), "",
IF(E189="m", ROUNDDOWN((($K$2/K189)- Tabelle3!$R$7)/Tabelle3!$S$7, 0),
    IF(E189="w", ROUNDDOWN((($K$2/K189)- Tabelle3!$M$7)/Tabelle3!$N$7, 0), "")))</f>
        <v/>
      </c>
      <c r="Y189" t="str">
        <f>IF(ISBLANK(L189), "",
IF(E189="m", ROUNDDOWN((($L$2/L189)- Tabelle3!$R$8)/Tabelle3!$S$8, 0),
    IF(E189="w", ROUNDDOWN((($L$2/L189)- Tabelle3!$M$8)/Tabelle3!$N$8, 0), "")))</f>
        <v/>
      </c>
      <c r="Z189" t="str">
        <f>IF(ISBLANK(M189),
    "",
    IF(E189="m",
        ROUNDDOWN((SQRT(M189) - Tabelle3!$R$9) / Tabelle3!$S$9, 0),
        IF(E189="w",
            ROUNDDOWN((SQRT(M189) - Tabelle3!$M$9) / Tabelle3!$N$9, 0),
            ""
        )
    )
)</f>
        <v/>
      </c>
      <c r="AA189" t="str">
        <f>IF(ISBLANK(N189), "", IF(E189="m", ROUNDDOWN((SQRT(N189) - Tabelle3!$R$10) / Tabelle3!$S$10, 0), IF(E189="w", ROUNDDOWN((SQRT(N189) - Tabelle3!$M$10) / Tabelle3!$N$10, 0), "" ) ) )</f>
        <v/>
      </c>
      <c r="AB189" t="str">
        <f>IF(ISBLANK(O189),"", IF(E189="m", ROUNDDOWN((SQRT(O189) - Tabelle3!$R$11) / Tabelle3!$S$11, 0), IF(E189="w", ROUNDDOWN((SQRT(O189) - Tabelle3!$M$11) / Tabelle3!$N$11, 0), "" ) ) )</f>
        <v/>
      </c>
      <c r="AC189" t="str">
        <f>IF(ISBLANK(P189), "", IF(E189="m", ROUNDDOWN((SQRT(P189) - Tabelle3!$R$12) / Tabelle3!$S$12, 0), IF(E189="w", ROUNDDOWN((SQRT(P189) - Tabelle3!$M$12) / Tabelle3!$N$12, 0), "" ) ) )</f>
        <v/>
      </c>
      <c r="AD189" t="str">
        <f>IF(ISBLANK(Q189), "", IF(E189="m", ROUNDDOWN((SQRT(Q189) - Tabelle3!$R$13) / Tabelle3!$S$13, 0), IF(E189="w", ROUNDDOWN((SQRT(Q189) - Tabelle3!$M$13) / Tabelle3!$N$13, 0), "" ) ) )</f>
        <v/>
      </c>
      <c r="AE189" t="str">
        <f>IF(ISBLANK(R189), "", IF(E189="m", ROUNDDOWN((SQRT(R189) - Tabelle3!$R$14) / Tabelle3!$S$14, 0), IF(E189="w", ROUNDDOWN((SQRT(R189) - Tabelle3!$M$14) / Tabelle3!$N$14, 0), "" ) ) )</f>
        <v/>
      </c>
      <c r="AF18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89" s="30" t="str">
        <f>IF(D189 &lt;&gt; "",
    IF(E189 = "m",
        IF(AF189 &gt;= VLOOKUP(D189, Tabelle3!$A$26:$D$36, 4, TRUE), "Ehrenurkunde",
        IF(AF189 &gt;= VLOOKUP(D189, Tabelle3!$A$26:$D$36, 3, TRUE), "Siegerurkunde", "Teilnehmerurkunde")),
    IF(AF189 &gt;= VLOOKUP(D189, Tabelle3!$A$15:$D$24, 4, TRUE), "Ehrenurkunde",
        IF(AF189 &gt;= VLOOKUP(D189, Tabelle3!$A$15:$D$24, 3, TRUE), "Siegerurkunde", "Teilnehmerurkunde"))
    ),
"")</f>
        <v/>
      </c>
    </row>
    <row r="190" spans="1:33">
      <c r="A190" s="31"/>
      <c r="B190" s="31"/>
      <c r="C190" s="31"/>
      <c r="D190" s="31"/>
      <c r="E190" s="31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t="str">
        <f>IF(ISBLANK(F190),"",IF($B$1="Mit Hand",
    IF(E190="m", ROUNDDOWN(($F$2/(F190+0.24)-Tabelle3!$R$2)/Tabelle3!$S$2, 0),
    IF(E190="w", ROUNDDOWN(($F$2/(F190+0.24)- Tabelle3!$M$2)/Tabelle3!$N$2, 0), "")),
IF($B$1="Elektronisch",
    IF(E190="m", ROUNDDOWN((($F$2/F190)- Tabelle3!$R$2)/Tabelle3!$S$2, 0),
    IF(E190="w", ROUNDDOWN((($F$2/F190)- Tabelle3!$M$2)/Tabelle3!$N$2, 0), "")),
"")))</f>
        <v/>
      </c>
      <c r="T190" t="str">
        <f>IF(ISBLANK(G190), "",
IF($B$1="Mit Hand",
    IF(E190="m", ROUNDDOWN(($G$2/(G190+0.24)-Tabelle3!$R$3)/Tabelle3!$S$3, 0),
    IF(E190="w", ROUNDDOWN(($G$2/(G190+0.24)- Tabelle3!$M$3)/Tabelle3!$N$3, 0), "")),
IF($B$1="Elektronisch",
    IF(E190="m", ROUNDDOWN((($G$2/G190)- Tabelle3!$R$3)/Tabelle3!$S$3, 0),
    IF(E190="w", ROUNDDOWN((($G$2/G190)- Tabelle3!$M$3)/Tabelle3!$N$3, 0), "")),
"")))</f>
        <v/>
      </c>
      <c r="U190" t="str">
        <f>IF(ISBLANK(H190),"",
IF($B$1="Mit Hand",
    IF(E190="m", ROUNDDOWN(($H$2/(H190+0.24)-Tabelle3!$R$4)/Tabelle3!$S$4, 0),
    IF(E190="w", ROUNDDOWN(($H$2/(H190+0.24)- Tabelle3!$M$4)/Tabelle3!$N$4, 0), "")),
IF($B$1="Elektronisch",
    IF(E190="m", ROUNDDOWN((($H$2/H190)- Tabelle3!$R$4)/Tabelle3!$S$4, 0),
    IF(E190="w", ROUNDDOWN((($H$2/H190)- Tabelle3!$M$4)/Tabelle3!$N$4, 0), "")),
"")))</f>
        <v/>
      </c>
      <c r="V190" t="str">
        <f>IF(ISBLANK(I190), "",
IF(E190="m", ROUNDDOWN((($I$2/I190)- Tabelle3!$R$5)/Tabelle3!$S$5, 0),
    IF(E190="w", ROUNDDOWN((($I$2/I190)- Tabelle3!$M$5)/Tabelle3!$N$5, 0), "")))</f>
        <v/>
      </c>
      <c r="W190" t="str">
        <f>IF(ISBLANK(J190),"",
IF(E190="m", ROUNDDOWN((($J$2/J190)- Tabelle3!$R$6)/Tabelle3!$S$6, 0)))</f>
        <v/>
      </c>
      <c r="X190" t="str">
        <f>IF(ISBLANK(K190), "",
IF(E190="m", ROUNDDOWN((($K$2/K190)- Tabelle3!$R$7)/Tabelle3!$S$7, 0),
    IF(E190="w", ROUNDDOWN((($K$2/K190)- Tabelle3!$M$7)/Tabelle3!$N$7, 0), "")))</f>
        <v/>
      </c>
      <c r="Y190" t="str">
        <f>IF(ISBLANK(L190), "",
IF(E190="m", ROUNDDOWN((($L$2/L190)- Tabelle3!$R$8)/Tabelle3!$S$8, 0),
    IF(E190="w", ROUNDDOWN((($L$2/L190)- Tabelle3!$M$8)/Tabelle3!$N$8, 0), "")))</f>
        <v/>
      </c>
      <c r="Z190" t="str">
        <f>IF(ISBLANK(M190),
    "",
    IF(E190="m",
        ROUNDDOWN((SQRT(M190) - Tabelle3!$R$9) / Tabelle3!$S$9, 0),
        IF(E190="w",
            ROUNDDOWN((SQRT(M190) - Tabelle3!$M$9) / Tabelle3!$N$9, 0),
            ""
        )
    )
)</f>
        <v/>
      </c>
      <c r="AA190" t="str">
        <f>IF(ISBLANK(N190), "", IF(E190="m", ROUNDDOWN((SQRT(N190) - Tabelle3!$R$10) / Tabelle3!$S$10, 0), IF(E190="w", ROUNDDOWN((SQRT(N190) - Tabelle3!$M$10) / Tabelle3!$N$10, 0), "" ) ) )</f>
        <v/>
      </c>
      <c r="AB190" t="str">
        <f>IF(ISBLANK(O190),"", IF(E190="m", ROUNDDOWN((SQRT(O190) - Tabelle3!$R$11) / Tabelle3!$S$11, 0), IF(E190="w", ROUNDDOWN((SQRT(O190) - Tabelle3!$M$11) / Tabelle3!$N$11, 0), "" ) ) )</f>
        <v/>
      </c>
      <c r="AC190" t="str">
        <f>IF(ISBLANK(P190), "", IF(E190="m", ROUNDDOWN((SQRT(P190) - Tabelle3!$R$12) / Tabelle3!$S$12, 0), IF(E190="w", ROUNDDOWN((SQRT(P190) - Tabelle3!$M$12) / Tabelle3!$N$12, 0), "" ) ) )</f>
        <v/>
      </c>
      <c r="AD190" t="str">
        <f>IF(ISBLANK(Q190), "", IF(E190="m", ROUNDDOWN((SQRT(Q190) - Tabelle3!$R$13) / Tabelle3!$S$13, 0), IF(E190="w", ROUNDDOWN((SQRT(Q190) - Tabelle3!$M$13) / Tabelle3!$N$13, 0), "" ) ) )</f>
        <v/>
      </c>
      <c r="AE190" t="str">
        <f>IF(ISBLANK(R190), "", IF(E190="m", ROUNDDOWN((SQRT(R190) - Tabelle3!$R$14) / Tabelle3!$S$14, 0), IF(E190="w", ROUNDDOWN((SQRT(R190) - Tabelle3!$M$14) / Tabelle3!$N$14, 0), "" ) ) )</f>
        <v/>
      </c>
      <c r="AF19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90" s="30" t="str">
        <f>IF(D190 &lt;&gt; "",
    IF(E190 = "m",
        IF(AF190 &gt;= VLOOKUP(D190, Tabelle3!$A$26:$D$36, 4, TRUE), "Ehrenurkunde",
        IF(AF190 &gt;= VLOOKUP(D190, Tabelle3!$A$26:$D$36, 3, TRUE), "Siegerurkunde", "Teilnehmerurkunde")),
    IF(AF190 &gt;= VLOOKUP(D190, Tabelle3!$A$15:$D$24, 4, TRUE), "Ehrenurkunde",
        IF(AF190 &gt;= VLOOKUP(D190, Tabelle3!$A$15:$D$24, 3, TRUE), "Siegerurkunde", "Teilnehmerurkunde"))
    ),
"")</f>
        <v/>
      </c>
    </row>
    <row r="191" spans="1:33">
      <c r="A191" s="31"/>
      <c r="B191" s="31"/>
      <c r="C191" s="31"/>
      <c r="D191" s="31"/>
      <c r="E191" s="31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t="str">
        <f>IF(ISBLANK(F191),"",IF($B$1="Mit Hand",
    IF(E191="m", ROUNDDOWN(($F$2/(F191+0.24)-Tabelle3!$R$2)/Tabelle3!$S$2, 0),
    IF(E191="w", ROUNDDOWN(($F$2/(F191+0.24)- Tabelle3!$M$2)/Tabelle3!$N$2, 0), "")),
IF($B$1="Elektronisch",
    IF(E191="m", ROUNDDOWN((($F$2/F191)- Tabelle3!$R$2)/Tabelle3!$S$2, 0),
    IF(E191="w", ROUNDDOWN((($F$2/F191)- Tabelle3!$M$2)/Tabelle3!$N$2, 0), "")),
"")))</f>
        <v/>
      </c>
      <c r="T191" t="str">
        <f>IF(ISBLANK(G191), "",
IF($B$1="Mit Hand",
    IF(E191="m", ROUNDDOWN(($G$2/(G191+0.24)-Tabelle3!$R$3)/Tabelle3!$S$3, 0),
    IF(E191="w", ROUNDDOWN(($G$2/(G191+0.24)- Tabelle3!$M$3)/Tabelle3!$N$3, 0), "")),
IF($B$1="Elektronisch",
    IF(E191="m", ROUNDDOWN((($G$2/G191)- Tabelle3!$R$3)/Tabelle3!$S$3, 0),
    IF(E191="w", ROUNDDOWN((($G$2/G191)- Tabelle3!$M$3)/Tabelle3!$N$3, 0), "")),
"")))</f>
        <v/>
      </c>
      <c r="U191" t="str">
        <f>IF(ISBLANK(H191),"",
IF($B$1="Mit Hand",
    IF(E191="m", ROUNDDOWN(($H$2/(H191+0.24)-Tabelle3!$R$4)/Tabelle3!$S$4, 0),
    IF(E191="w", ROUNDDOWN(($H$2/(H191+0.24)- Tabelle3!$M$4)/Tabelle3!$N$4, 0), "")),
IF($B$1="Elektronisch",
    IF(E191="m", ROUNDDOWN((($H$2/H191)- Tabelle3!$R$4)/Tabelle3!$S$4, 0),
    IF(E191="w", ROUNDDOWN((($H$2/H191)- Tabelle3!$M$4)/Tabelle3!$N$4, 0), "")),
"")))</f>
        <v/>
      </c>
      <c r="V191" t="str">
        <f>IF(ISBLANK(I191), "",
IF(E191="m", ROUNDDOWN((($I$2/I191)- Tabelle3!$R$5)/Tabelle3!$S$5, 0),
    IF(E191="w", ROUNDDOWN((($I$2/I191)- Tabelle3!$M$5)/Tabelle3!$N$5, 0), "")))</f>
        <v/>
      </c>
      <c r="W191" t="str">
        <f>IF(ISBLANK(J191),"",
IF(E191="m", ROUNDDOWN((($J$2/J191)- Tabelle3!$R$6)/Tabelle3!$S$6, 0)))</f>
        <v/>
      </c>
      <c r="X191" t="str">
        <f>IF(ISBLANK(K191), "",
IF(E191="m", ROUNDDOWN((($K$2/K191)- Tabelle3!$R$7)/Tabelle3!$S$7, 0),
    IF(E191="w", ROUNDDOWN((($K$2/K191)- Tabelle3!$M$7)/Tabelle3!$N$7, 0), "")))</f>
        <v/>
      </c>
      <c r="Y191" t="str">
        <f>IF(ISBLANK(L191), "",
IF(E191="m", ROUNDDOWN((($L$2/L191)- Tabelle3!$R$8)/Tabelle3!$S$8, 0),
    IF(E191="w", ROUNDDOWN((($L$2/L191)- Tabelle3!$M$8)/Tabelle3!$N$8, 0), "")))</f>
        <v/>
      </c>
      <c r="Z191" t="str">
        <f>IF(ISBLANK(M191),
    "",
    IF(E191="m",
        ROUNDDOWN((SQRT(M191) - Tabelle3!$R$9) / Tabelle3!$S$9, 0),
        IF(E191="w",
            ROUNDDOWN((SQRT(M191) - Tabelle3!$M$9) / Tabelle3!$N$9, 0),
            ""
        )
    )
)</f>
        <v/>
      </c>
      <c r="AA191" t="str">
        <f>IF(ISBLANK(N191), "", IF(E191="m", ROUNDDOWN((SQRT(N191) - Tabelle3!$R$10) / Tabelle3!$S$10, 0), IF(E191="w", ROUNDDOWN((SQRT(N191) - Tabelle3!$M$10) / Tabelle3!$N$10, 0), "" ) ) )</f>
        <v/>
      </c>
      <c r="AB191" t="str">
        <f>IF(ISBLANK(O191),"", IF(E191="m", ROUNDDOWN((SQRT(O191) - Tabelle3!$R$11) / Tabelle3!$S$11, 0), IF(E191="w", ROUNDDOWN((SQRT(O191) - Tabelle3!$M$11) / Tabelle3!$N$11, 0), "" ) ) )</f>
        <v/>
      </c>
      <c r="AC191" t="str">
        <f>IF(ISBLANK(P191), "", IF(E191="m", ROUNDDOWN((SQRT(P191) - Tabelle3!$R$12) / Tabelle3!$S$12, 0), IF(E191="w", ROUNDDOWN((SQRT(P191) - Tabelle3!$M$12) / Tabelle3!$N$12, 0), "" ) ) )</f>
        <v/>
      </c>
      <c r="AD191" t="str">
        <f>IF(ISBLANK(Q191), "", IF(E191="m", ROUNDDOWN((SQRT(Q191) - Tabelle3!$R$13) / Tabelle3!$S$13, 0), IF(E191="w", ROUNDDOWN((SQRT(Q191) - Tabelle3!$M$13) / Tabelle3!$N$13, 0), "" ) ) )</f>
        <v/>
      </c>
      <c r="AE191" t="str">
        <f>IF(ISBLANK(R191), "", IF(E191="m", ROUNDDOWN((SQRT(R191) - Tabelle3!$R$14) / Tabelle3!$S$14, 0), IF(E191="w", ROUNDDOWN((SQRT(R191) - Tabelle3!$M$14) / Tabelle3!$N$14, 0), "" ) ) )</f>
        <v/>
      </c>
      <c r="AF191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91" s="30" t="str">
        <f>IF(D191 &lt;&gt; "",
    IF(E191 = "m",
        IF(AF191 &gt;= VLOOKUP(D191, Tabelle3!$A$26:$D$36, 4, TRUE), "Ehrenurkunde",
        IF(AF191 &gt;= VLOOKUP(D191, Tabelle3!$A$26:$D$36, 3, TRUE), "Siegerurkunde", "Teilnehmerurkunde")),
    IF(AF191 &gt;= VLOOKUP(D191, Tabelle3!$A$15:$D$24, 4, TRUE), "Ehrenurkunde",
        IF(AF191 &gt;= VLOOKUP(D191, Tabelle3!$A$15:$D$24, 3, TRUE), "Siegerurkunde", "Teilnehmerurkunde"))
    ),
"")</f>
        <v/>
      </c>
    </row>
    <row r="192" spans="1:33">
      <c r="A192" s="31"/>
      <c r="B192" s="31"/>
      <c r="C192" s="31"/>
      <c r="D192" s="31"/>
      <c r="E192" s="31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t="str">
        <f>IF(ISBLANK(F192),"",IF($B$1="Mit Hand",
    IF(E192="m", ROUNDDOWN(($F$2/(F192+0.24)-Tabelle3!$R$2)/Tabelle3!$S$2, 0),
    IF(E192="w", ROUNDDOWN(($F$2/(F192+0.24)- Tabelle3!$M$2)/Tabelle3!$N$2, 0), "")),
IF($B$1="Elektronisch",
    IF(E192="m", ROUNDDOWN((($F$2/F192)- Tabelle3!$R$2)/Tabelle3!$S$2, 0),
    IF(E192="w", ROUNDDOWN((($F$2/F192)- Tabelle3!$M$2)/Tabelle3!$N$2, 0), "")),
"")))</f>
        <v/>
      </c>
      <c r="T192" t="str">
        <f>IF(ISBLANK(G192), "",
IF($B$1="Mit Hand",
    IF(E192="m", ROUNDDOWN(($G$2/(G192+0.24)-Tabelle3!$R$3)/Tabelle3!$S$3, 0),
    IF(E192="w", ROUNDDOWN(($G$2/(G192+0.24)- Tabelle3!$M$3)/Tabelle3!$N$3, 0), "")),
IF($B$1="Elektronisch",
    IF(E192="m", ROUNDDOWN((($G$2/G192)- Tabelle3!$R$3)/Tabelle3!$S$3, 0),
    IF(E192="w", ROUNDDOWN((($G$2/G192)- Tabelle3!$M$3)/Tabelle3!$N$3, 0), "")),
"")))</f>
        <v/>
      </c>
      <c r="U192" t="str">
        <f>IF(ISBLANK(H192),"",
IF($B$1="Mit Hand",
    IF(E192="m", ROUNDDOWN(($H$2/(H192+0.24)-Tabelle3!$R$4)/Tabelle3!$S$4, 0),
    IF(E192="w", ROUNDDOWN(($H$2/(H192+0.24)- Tabelle3!$M$4)/Tabelle3!$N$4, 0), "")),
IF($B$1="Elektronisch",
    IF(E192="m", ROUNDDOWN((($H$2/H192)- Tabelle3!$R$4)/Tabelle3!$S$4, 0),
    IF(E192="w", ROUNDDOWN((($H$2/H192)- Tabelle3!$M$4)/Tabelle3!$N$4, 0), "")),
"")))</f>
        <v/>
      </c>
      <c r="V192" t="str">
        <f>IF(ISBLANK(I192), "",
IF(E192="m", ROUNDDOWN((($I$2/I192)- Tabelle3!$R$5)/Tabelle3!$S$5, 0),
    IF(E192="w", ROUNDDOWN((($I$2/I192)- Tabelle3!$M$5)/Tabelle3!$N$5, 0), "")))</f>
        <v/>
      </c>
      <c r="W192" t="str">
        <f>IF(ISBLANK(J192),"",
IF(E192="m", ROUNDDOWN((($J$2/J192)- Tabelle3!$R$6)/Tabelle3!$S$6, 0)))</f>
        <v/>
      </c>
      <c r="X192" t="str">
        <f>IF(ISBLANK(K192), "",
IF(E192="m", ROUNDDOWN((($K$2/K192)- Tabelle3!$R$7)/Tabelle3!$S$7, 0),
    IF(E192="w", ROUNDDOWN((($K$2/K192)- Tabelle3!$M$7)/Tabelle3!$N$7, 0), "")))</f>
        <v/>
      </c>
      <c r="Y192" t="str">
        <f>IF(ISBLANK(L192), "",
IF(E192="m", ROUNDDOWN((($L$2/L192)- Tabelle3!$R$8)/Tabelle3!$S$8, 0),
    IF(E192="w", ROUNDDOWN((($L$2/L192)- Tabelle3!$M$8)/Tabelle3!$N$8, 0), "")))</f>
        <v/>
      </c>
      <c r="Z192" t="str">
        <f>IF(ISBLANK(M192),
    "",
    IF(E192="m",
        ROUNDDOWN((SQRT(M192) - Tabelle3!$R$9) / Tabelle3!$S$9, 0),
        IF(E192="w",
            ROUNDDOWN((SQRT(M192) - Tabelle3!$M$9) / Tabelle3!$N$9, 0),
            ""
        )
    )
)</f>
        <v/>
      </c>
      <c r="AA192" t="str">
        <f>IF(ISBLANK(N192), "", IF(E192="m", ROUNDDOWN((SQRT(N192) - Tabelle3!$R$10) / Tabelle3!$S$10, 0), IF(E192="w", ROUNDDOWN((SQRT(N192) - Tabelle3!$M$10) / Tabelle3!$N$10, 0), "" ) ) )</f>
        <v/>
      </c>
      <c r="AB192" t="str">
        <f>IF(ISBLANK(O192),"", IF(E192="m", ROUNDDOWN((SQRT(O192) - Tabelle3!$R$11) / Tabelle3!$S$11, 0), IF(E192="w", ROUNDDOWN((SQRT(O192) - Tabelle3!$M$11) / Tabelle3!$N$11, 0), "" ) ) )</f>
        <v/>
      </c>
      <c r="AC192" t="str">
        <f>IF(ISBLANK(P192), "", IF(E192="m", ROUNDDOWN((SQRT(P192) - Tabelle3!$R$12) / Tabelle3!$S$12, 0), IF(E192="w", ROUNDDOWN((SQRT(P192) - Tabelle3!$M$12) / Tabelle3!$N$12, 0), "" ) ) )</f>
        <v/>
      </c>
      <c r="AD192" t="str">
        <f>IF(ISBLANK(Q192), "", IF(E192="m", ROUNDDOWN((SQRT(Q192) - Tabelle3!$R$13) / Tabelle3!$S$13, 0), IF(E192="w", ROUNDDOWN((SQRT(Q192) - Tabelle3!$M$13) / Tabelle3!$N$13, 0), "" ) ) )</f>
        <v/>
      </c>
      <c r="AE192" t="str">
        <f>IF(ISBLANK(R192), "", IF(E192="m", ROUNDDOWN((SQRT(R192) - Tabelle3!$R$14) / Tabelle3!$S$14, 0), IF(E192="w", ROUNDDOWN((SQRT(R192) - Tabelle3!$M$14) / Tabelle3!$N$14, 0), "" ) ) )</f>
        <v/>
      </c>
      <c r="AF192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92" s="30" t="str">
        <f>IF(D192 &lt;&gt; "",
    IF(E192 = "m",
        IF(AF192 &gt;= VLOOKUP(D192, Tabelle3!$A$26:$D$36, 4, TRUE), "Ehrenurkunde",
        IF(AF192 &gt;= VLOOKUP(D192, Tabelle3!$A$26:$D$36, 3, TRUE), "Siegerurkunde", "Teilnehmerurkunde")),
    IF(AF192 &gt;= VLOOKUP(D192, Tabelle3!$A$15:$D$24, 4, TRUE), "Ehrenurkunde",
        IF(AF192 &gt;= VLOOKUP(D192, Tabelle3!$A$15:$D$24, 3, TRUE), "Siegerurkunde", "Teilnehmerurkunde"))
    ),
"")</f>
        <v/>
      </c>
    </row>
    <row r="193" spans="1:33">
      <c r="A193" s="31"/>
      <c r="B193" s="31"/>
      <c r="C193" s="31"/>
      <c r="D193" s="31"/>
      <c r="E193" s="31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t="str">
        <f>IF(ISBLANK(F193),"",IF($B$1="Mit Hand",
    IF(E193="m", ROUNDDOWN(($F$2/(F193+0.24)-Tabelle3!$R$2)/Tabelle3!$S$2, 0),
    IF(E193="w", ROUNDDOWN(($F$2/(F193+0.24)- Tabelle3!$M$2)/Tabelle3!$N$2, 0), "")),
IF($B$1="Elektronisch",
    IF(E193="m", ROUNDDOWN((($F$2/F193)- Tabelle3!$R$2)/Tabelle3!$S$2, 0),
    IF(E193="w", ROUNDDOWN((($F$2/F193)- Tabelle3!$M$2)/Tabelle3!$N$2, 0), "")),
"")))</f>
        <v/>
      </c>
      <c r="T193" t="str">
        <f>IF(ISBLANK(G193), "",
IF($B$1="Mit Hand",
    IF(E193="m", ROUNDDOWN(($G$2/(G193+0.24)-Tabelle3!$R$3)/Tabelle3!$S$3, 0),
    IF(E193="w", ROUNDDOWN(($G$2/(G193+0.24)- Tabelle3!$M$3)/Tabelle3!$N$3, 0), "")),
IF($B$1="Elektronisch",
    IF(E193="m", ROUNDDOWN((($G$2/G193)- Tabelle3!$R$3)/Tabelle3!$S$3, 0),
    IF(E193="w", ROUNDDOWN((($G$2/G193)- Tabelle3!$M$3)/Tabelle3!$N$3, 0), "")),
"")))</f>
        <v/>
      </c>
      <c r="U193" t="str">
        <f>IF(ISBLANK(H193),"",
IF($B$1="Mit Hand",
    IF(E193="m", ROUNDDOWN(($H$2/(H193+0.24)-Tabelle3!$R$4)/Tabelle3!$S$4, 0),
    IF(E193="w", ROUNDDOWN(($H$2/(H193+0.24)- Tabelle3!$M$4)/Tabelle3!$N$4, 0), "")),
IF($B$1="Elektronisch",
    IF(E193="m", ROUNDDOWN((($H$2/H193)- Tabelle3!$R$4)/Tabelle3!$S$4, 0),
    IF(E193="w", ROUNDDOWN((($H$2/H193)- Tabelle3!$M$4)/Tabelle3!$N$4, 0), "")),
"")))</f>
        <v/>
      </c>
      <c r="V193" t="str">
        <f>IF(ISBLANK(I193), "",
IF(E193="m", ROUNDDOWN((($I$2/I193)- Tabelle3!$R$5)/Tabelle3!$S$5, 0),
    IF(E193="w", ROUNDDOWN((($I$2/I193)- Tabelle3!$M$5)/Tabelle3!$N$5, 0), "")))</f>
        <v/>
      </c>
      <c r="W193" t="str">
        <f>IF(ISBLANK(J193),"",
IF(E193="m", ROUNDDOWN((($J$2/J193)- Tabelle3!$R$6)/Tabelle3!$S$6, 0)))</f>
        <v/>
      </c>
      <c r="X193" t="str">
        <f>IF(ISBLANK(K193), "",
IF(E193="m", ROUNDDOWN((($K$2/K193)- Tabelle3!$R$7)/Tabelle3!$S$7, 0),
    IF(E193="w", ROUNDDOWN((($K$2/K193)- Tabelle3!$M$7)/Tabelle3!$N$7, 0), "")))</f>
        <v/>
      </c>
      <c r="Y193" t="str">
        <f>IF(ISBLANK(L193), "",
IF(E193="m", ROUNDDOWN((($L$2/L193)- Tabelle3!$R$8)/Tabelle3!$S$8, 0),
    IF(E193="w", ROUNDDOWN((($L$2/L193)- Tabelle3!$M$8)/Tabelle3!$N$8, 0), "")))</f>
        <v/>
      </c>
      <c r="Z193" t="str">
        <f>IF(ISBLANK(M193),
    "",
    IF(E193="m",
        ROUNDDOWN((SQRT(M193) - Tabelle3!$R$9) / Tabelle3!$S$9, 0),
        IF(E193="w",
            ROUNDDOWN((SQRT(M193) - Tabelle3!$M$9) / Tabelle3!$N$9, 0),
            ""
        )
    )
)</f>
        <v/>
      </c>
      <c r="AA193" t="str">
        <f>IF(ISBLANK(N193), "", IF(E193="m", ROUNDDOWN((SQRT(N193) - Tabelle3!$R$10) / Tabelle3!$S$10, 0), IF(E193="w", ROUNDDOWN((SQRT(N193) - Tabelle3!$M$10) / Tabelle3!$N$10, 0), "" ) ) )</f>
        <v/>
      </c>
      <c r="AB193" t="str">
        <f>IF(ISBLANK(O193),"", IF(E193="m", ROUNDDOWN((SQRT(O193) - Tabelle3!$R$11) / Tabelle3!$S$11, 0), IF(E193="w", ROUNDDOWN((SQRT(O193) - Tabelle3!$M$11) / Tabelle3!$N$11, 0), "" ) ) )</f>
        <v/>
      </c>
      <c r="AC193" t="str">
        <f>IF(ISBLANK(P193), "", IF(E193="m", ROUNDDOWN((SQRT(P193) - Tabelle3!$R$12) / Tabelle3!$S$12, 0), IF(E193="w", ROUNDDOWN((SQRT(P193) - Tabelle3!$M$12) / Tabelle3!$N$12, 0), "" ) ) )</f>
        <v/>
      </c>
      <c r="AD193" t="str">
        <f>IF(ISBLANK(Q193), "", IF(E193="m", ROUNDDOWN((SQRT(Q193) - Tabelle3!$R$13) / Tabelle3!$S$13, 0), IF(E193="w", ROUNDDOWN((SQRT(Q193) - Tabelle3!$M$13) / Tabelle3!$N$13, 0), "" ) ) )</f>
        <v/>
      </c>
      <c r="AE193" t="str">
        <f>IF(ISBLANK(R193), "", IF(E193="m", ROUNDDOWN((SQRT(R193) - Tabelle3!$R$14) / Tabelle3!$S$14, 0), IF(E193="w", ROUNDDOWN((SQRT(R193) - Tabelle3!$M$14) / Tabelle3!$N$14, 0), "" ) ) )</f>
        <v/>
      </c>
      <c r="AF193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93" s="30" t="str">
        <f>IF(D193 &lt;&gt; "",
    IF(E193 = "m",
        IF(AF193 &gt;= VLOOKUP(D193, Tabelle3!$A$26:$D$36, 4, TRUE), "Ehrenurkunde",
        IF(AF193 &gt;= VLOOKUP(D193, Tabelle3!$A$26:$D$36, 3, TRUE), "Siegerurkunde", "Teilnehmerurkunde")),
    IF(AF193 &gt;= VLOOKUP(D193, Tabelle3!$A$15:$D$24, 4, TRUE), "Ehrenurkunde",
        IF(AF193 &gt;= VLOOKUP(D193, Tabelle3!$A$15:$D$24, 3, TRUE), "Siegerurkunde", "Teilnehmerurkunde"))
    ),
"")</f>
        <v/>
      </c>
    </row>
    <row r="194" spans="1:33">
      <c r="A194" s="31"/>
      <c r="B194" s="31"/>
      <c r="C194" s="31"/>
      <c r="D194" s="31"/>
      <c r="E194" s="31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t="str">
        <f>IF(ISBLANK(F194),"",IF($B$1="Mit Hand",
    IF(E194="m", ROUNDDOWN(($F$2/(F194+0.24)-Tabelle3!$R$2)/Tabelle3!$S$2, 0),
    IF(E194="w", ROUNDDOWN(($F$2/(F194+0.24)- Tabelle3!$M$2)/Tabelle3!$N$2, 0), "")),
IF($B$1="Elektronisch",
    IF(E194="m", ROUNDDOWN((($F$2/F194)- Tabelle3!$R$2)/Tabelle3!$S$2, 0),
    IF(E194="w", ROUNDDOWN((($F$2/F194)- Tabelle3!$M$2)/Tabelle3!$N$2, 0), "")),
"")))</f>
        <v/>
      </c>
      <c r="T194" t="str">
        <f>IF(ISBLANK(G194), "",
IF($B$1="Mit Hand",
    IF(E194="m", ROUNDDOWN(($G$2/(G194+0.24)-Tabelle3!$R$3)/Tabelle3!$S$3, 0),
    IF(E194="w", ROUNDDOWN(($G$2/(G194+0.24)- Tabelle3!$M$3)/Tabelle3!$N$3, 0), "")),
IF($B$1="Elektronisch",
    IF(E194="m", ROUNDDOWN((($G$2/G194)- Tabelle3!$R$3)/Tabelle3!$S$3, 0),
    IF(E194="w", ROUNDDOWN((($G$2/G194)- Tabelle3!$M$3)/Tabelle3!$N$3, 0), "")),
"")))</f>
        <v/>
      </c>
      <c r="U194" t="str">
        <f>IF(ISBLANK(H194),"",
IF($B$1="Mit Hand",
    IF(E194="m", ROUNDDOWN(($H$2/(H194+0.24)-Tabelle3!$R$4)/Tabelle3!$S$4, 0),
    IF(E194="w", ROUNDDOWN(($H$2/(H194+0.24)- Tabelle3!$M$4)/Tabelle3!$N$4, 0), "")),
IF($B$1="Elektronisch",
    IF(E194="m", ROUNDDOWN((($H$2/H194)- Tabelle3!$R$4)/Tabelle3!$S$4, 0),
    IF(E194="w", ROUNDDOWN((($H$2/H194)- Tabelle3!$M$4)/Tabelle3!$N$4, 0), "")),
"")))</f>
        <v/>
      </c>
      <c r="V194" t="str">
        <f>IF(ISBLANK(I194), "",
IF(E194="m", ROUNDDOWN((($I$2/I194)- Tabelle3!$R$5)/Tabelle3!$S$5, 0),
    IF(E194="w", ROUNDDOWN((($I$2/I194)- Tabelle3!$M$5)/Tabelle3!$N$5, 0), "")))</f>
        <v/>
      </c>
      <c r="W194" t="str">
        <f>IF(ISBLANK(J194),"",
IF(E194="m", ROUNDDOWN((($J$2/J194)- Tabelle3!$R$6)/Tabelle3!$S$6, 0)))</f>
        <v/>
      </c>
      <c r="X194" t="str">
        <f>IF(ISBLANK(K194), "",
IF(E194="m", ROUNDDOWN((($K$2/K194)- Tabelle3!$R$7)/Tabelle3!$S$7, 0),
    IF(E194="w", ROUNDDOWN((($K$2/K194)- Tabelle3!$M$7)/Tabelle3!$N$7, 0), "")))</f>
        <v/>
      </c>
      <c r="Y194" t="str">
        <f>IF(ISBLANK(L194), "",
IF(E194="m", ROUNDDOWN((($L$2/L194)- Tabelle3!$R$8)/Tabelle3!$S$8, 0),
    IF(E194="w", ROUNDDOWN((($L$2/L194)- Tabelle3!$M$8)/Tabelle3!$N$8, 0), "")))</f>
        <v/>
      </c>
      <c r="Z194" t="str">
        <f>IF(ISBLANK(M194),
    "",
    IF(E194="m",
        ROUNDDOWN((SQRT(M194) - Tabelle3!$R$9) / Tabelle3!$S$9, 0),
        IF(E194="w",
            ROUNDDOWN((SQRT(M194) - Tabelle3!$M$9) / Tabelle3!$N$9, 0),
            ""
        )
    )
)</f>
        <v/>
      </c>
      <c r="AA194" t="str">
        <f>IF(ISBLANK(N194), "", IF(E194="m", ROUNDDOWN((SQRT(N194) - Tabelle3!$R$10) / Tabelle3!$S$10, 0), IF(E194="w", ROUNDDOWN((SQRT(N194) - Tabelle3!$M$10) / Tabelle3!$N$10, 0), "" ) ) )</f>
        <v/>
      </c>
      <c r="AB194" t="str">
        <f>IF(ISBLANK(O194),"", IF(E194="m", ROUNDDOWN((SQRT(O194) - Tabelle3!$R$11) / Tabelle3!$S$11, 0), IF(E194="w", ROUNDDOWN((SQRT(O194) - Tabelle3!$M$11) / Tabelle3!$N$11, 0), "" ) ) )</f>
        <v/>
      </c>
      <c r="AC194" t="str">
        <f>IF(ISBLANK(P194), "", IF(E194="m", ROUNDDOWN((SQRT(P194) - Tabelle3!$R$12) / Tabelle3!$S$12, 0), IF(E194="w", ROUNDDOWN((SQRT(P194) - Tabelle3!$M$12) / Tabelle3!$N$12, 0), "" ) ) )</f>
        <v/>
      </c>
      <c r="AD194" t="str">
        <f>IF(ISBLANK(Q194), "", IF(E194="m", ROUNDDOWN((SQRT(Q194) - Tabelle3!$R$13) / Tabelle3!$S$13, 0), IF(E194="w", ROUNDDOWN((SQRT(Q194) - Tabelle3!$M$13) / Tabelle3!$N$13, 0), "" ) ) )</f>
        <v/>
      </c>
      <c r="AE194" t="str">
        <f>IF(ISBLANK(R194), "", IF(E194="m", ROUNDDOWN((SQRT(R194) - Tabelle3!$R$14) / Tabelle3!$S$14, 0), IF(E194="w", ROUNDDOWN((SQRT(R194) - Tabelle3!$M$14) / Tabelle3!$N$14, 0), "" ) ) )</f>
        <v/>
      </c>
      <c r="AF194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94" s="30" t="str">
        <f>IF(D194 &lt;&gt; "",
    IF(E194 = "m",
        IF(AF194 &gt;= VLOOKUP(D194, Tabelle3!$A$26:$D$36, 4, TRUE), "Ehrenurkunde",
        IF(AF194 &gt;= VLOOKUP(D194, Tabelle3!$A$26:$D$36, 3, TRUE), "Siegerurkunde", "Teilnehmerurkunde")),
    IF(AF194 &gt;= VLOOKUP(D194, Tabelle3!$A$15:$D$24, 4, TRUE), "Ehrenurkunde",
        IF(AF194 &gt;= VLOOKUP(D194, Tabelle3!$A$15:$D$24, 3, TRUE), "Siegerurkunde", "Teilnehmerurkunde"))
    ),
"")</f>
        <v/>
      </c>
    </row>
    <row r="195" spans="1:33">
      <c r="A195" s="31"/>
      <c r="B195" s="31"/>
      <c r="C195" s="31"/>
      <c r="D195" s="31"/>
      <c r="E195" s="31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t="str">
        <f>IF(ISBLANK(F195),"",IF($B$1="Mit Hand",
    IF(E195="m", ROUNDDOWN(($F$2/(F195+0.24)-Tabelle3!$R$2)/Tabelle3!$S$2, 0),
    IF(E195="w", ROUNDDOWN(($F$2/(F195+0.24)- Tabelle3!$M$2)/Tabelle3!$N$2, 0), "")),
IF($B$1="Elektronisch",
    IF(E195="m", ROUNDDOWN((($F$2/F195)- Tabelle3!$R$2)/Tabelle3!$S$2, 0),
    IF(E195="w", ROUNDDOWN((($F$2/F195)- Tabelle3!$M$2)/Tabelle3!$N$2, 0), "")),
"")))</f>
        <v/>
      </c>
      <c r="T195" t="str">
        <f>IF(ISBLANK(G195), "",
IF($B$1="Mit Hand",
    IF(E195="m", ROUNDDOWN(($G$2/(G195+0.24)-Tabelle3!$R$3)/Tabelle3!$S$3, 0),
    IF(E195="w", ROUNDDOWN(($G$2/(G195+0.24)- Tabelle3!$M$3)/Tabelle3!$N$3, 0), "")),
IF($B$1="Elektronisch",
    IF(E195="m", ROUNDDOWN((($G$2/G195)- Tabelle3!$R$3)/Tabelle3!$S$3, 0),
    IF(E195="w", ROUNDDOWN((($G$2/G195)- Tabelle3!$M$3)/Tabelle3!$N$3, 0), "")),
"")))</f>
        <v/>
      </c>
      <c r="U195" t="str">
        <f>IF(ISBLANK(H195),"",
IF($B$1="Mit Hand",
    IF(E195="m", ROUNDDOWN(($H$2/(H195+0.24)-Tabelle3!$R$4)/Tabelle3!$S$4, 0),
    IF(E195="w", ROUNDDOWN(($H$2/(H195+0.24)- Tabelle3!$M$4)/Tabelle3!$N$4, 0), "")),
IF($B$1="Elektronisch",
    IF(E195="m", ROUNDDOWN((($H$2/H195)- Tabelle3!$R$4)/Tabelle3!$S$4, 0),
    IF(E195="w", ROUNDDOWN((($H$2/H195)- Tabelle3!$M$4)/Tabelle3!$N$4, 0), "")),
"")))</f>
        <v/>
      </c>
      <c r="V195" t="str">
        <f>IF(ISBLANK(I195), "",
IF(E195="m", ROUNDDOWN((($I$2/I195)- Tabelle3!$R$5)/Tabelle3!$S$5, 0),
    IF(E195="w", ROUNDDOWN((($I$2/I195)- Tabelle3!$M$5)/Tabelle3!$N$5, 0), "")))</f>
        <v/>
      </c>
      <c r="W195" t="str">
        <f>IF(ISBLANK(J195),"",
IF(E195="m", ROUNDDOWN((($J$2/J195)- Tabelle3!$R$6)/Tabelle3!$S$6, 0)))</f>
        <v/>
      </c>
      <c r="X195" t="str">
        <f>IF(ISBLANK(K195), "",
IF(E195="m", ROUNDDOWN((($K$2/K195)- Tabelle3!$R$7)/Tabelle3!$S$7, 0),
    IF(E195="w", ROUNDDOWN((($K$2/K195)- Tabelle3!$M$7)/Tabelle3!$N$7, 0), "")))</f>
        <v/>
      </c>
      <c r="Y195" t="str">
        <f>IF(ISBLANK(L195), "",
IF(E195="m", ROUNDDOWN((($L$2/L195)- Tabelle3!$R$8)/Tabelle3!$S$8, 0),
    IF(E195="w", ROUNDDOWN((($L$2/L195)- Tabelle3!$M$8)/Tabelle3!$N$8, 0), "")))</f>
        <v/>
      </c>
      <c r="Z195" t="str">
        <f>IF(ISBLANK(M195),
    "",
    IF(E195="m",
        ROUNDDOWN((SQRT(M195) - Tabelle3!$R$9) / Tabelle3!$S$9, 0),
        IF(E195="w",
            ROUNDDOWN((SQRT(M195) - Tabelle3!$M$9) / Tabelle3!$N$9, 0),
            ""
        )
    )
)</f>
        <v/>
      </c>
      <c r="AA195" t="str">
        <f>IF(ISBLANK(N195), "", IF(E195="m", ROUNDDOWN((SQRT(N195) - Tabelle3!$R$10) / Tabelle3!$S$10, 0), IF(E195="w", ROUNDDOWN((SQRT(N195) - Tabelle3!$M$10) / Tabelle3!$N$10, 0), "" ) ) )</f>
        <v/>
      </c>
      <c r="AB195" t="str">
        <f>IF(ISBLANK(O195),"", IF(E195="m", ROUNDDOWN((SQRT(O195) - Tabelle3!$R$11) / Tabelle3!$S$11, 0), IF(E195="w", ROUNDDOWN((SQRT(O195) - Tabelle3!$M$11) / Tabelle3!$N$11, 0), "" ) ) )</f>
        <v/>
      </c>
      <c r="AC195" t="str">
        <f>IF(ISBLANK(P195), "", IF(E195="m", ROUNDDOWN((SQRT(P195) - Tabelle3!$R$12) / Tabelle3!$S$12, 0), IF(E195="w", ROUNDDOWN((SQRT(P195) - Tabelle3!$M$12) / Tabelle3!$N$12, 0), "" ) ) )</f>
        <v/>
      </c>
      <c r="AD195" t="str">
        <f>IF(ISBLANK(Q195), "", IF(E195="m", ROUNDDOWN((SQRT(Q195) - Tabelle3!$R$13) / Tabelle3!$S$13, 0), IF(E195="w", ROUNDDOWN((SQRT(Q195) - Tabelle3!$M$13) / Tabelle3!$N$13, 0), "" ) ) )</f>
        <v/>
      </c>
      <c r="AE195" t="str">
        <f>IF(ISBLANK(R195), "", IF(E195="m", ROUNDDOWN((SQRT(R195) - Tabelle3!$R$14) / Tabelle3!$S$14, 0), IF(E195="w", ROUNDDOWN((SQRT(R195) - Tabelle3!$M$14) / Tabelle3!$N$14, 0), "" ) ) )</f>
        <v/>
      </c>
      <c r="AF195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95" s="30" t="str">
        <f>IF(D195 &lt;&gt; "",
    IF(E195 = "m",
        IF(AF195 &gt;= VLOOKUP(D195, Tabelle3!$A$26:$D$36, 4, TRUE), "Ehrenurkunde",
        IF(AF195 &gt;= VLOOKUP(D195, Tabelle3!$A$26:$D$36, 3, TRUE), "Siegerurkunde", "Teilnehmerurkunde")),
    IF(AF195 &gt;= VLOOKUP(D195, Tabelle3!$A$15:$D$24, 4, TRUE), "Ehrenurkunde",
        IF(AF195 &gt;= VLOOKUP(D195, Tabelle3!$A$15:$D$24, 3, TRUE), "Siegerurkunde", "Teilnehmerurkunde"))
    ),
"")</f>
        <v/>
      </c>
    </row>
    <row r="196" spans="1:33">
      <c r="A196" s="31"/>
      <c r="B196" s="31"/>
      <c r="C196" s="31"/>
      <c r="D196" s="31"/>
      <c r="E196" s="31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t="str">
        <f>IF(ISBLANK(F196),"",IF($B$1="Mit Hand",
    IF(E196="m", ROUNDDOWN(($F$2/(F196+0.24)-Tabelle3!$R$2)/Tabelle3!$S$2, 0),
    IF(E196="w", ROUNDDOWN(($F$2/(F196+0.24)- Tabelle3!$M$2)/Tabelle3!$N$2, 0), "")),
IF($B$1="Elektronisch",
    IF(E196="m", ROUNDDOWN((($F$2/F196)- Tabelle3!$R$2)/Tabelle3!$S$2, 0),
    IF(E196="w", ROUNDDOWN((($F$2/F196)- Tabelle3!$M$2)/Tabelle3!$N$2, 0), "")),
"")))</f>
        <v/>
      </c>
      <c r="T196" t="str">
        <f>IF(ISBLANK(G196), "",
IF($B$1="Mit Hand",
    IF(E196="m", ROUNDDOWN(($G$2/(G196+0.24)-Tabelle3!$R$3)/Tabelle3!$S$3, 0),
    IF(E196="w", ROUNDDOWN(($G$2/(G196+0.24)- Tabelle3!$M$3)/Tabelle3!$N$3, 0), "")),
IF($B$1="Elektronisch",
    IF(E196="m", ROUNDDOWN((($G$2/G196)- Tabelle3!$R$3)/Tabelle3!$S$3, 0),
    IF(E196="w", ROUNDDOWN((($G$2/G196)- Tabelle3!$M$3)/Tabelle3!$N$3, 0), "")),
"")))</f>
        <v/>
      </c>
      <c r="U196" t="str">
        <f>IF(ISBLANK(H196),"",
IF($B$1="Mit Hand",
    IF(E196="m", ROUNDDOWN(($H$2/(H196+0.24)-Tabelle3!$R$4)/Tabelle3!$S$4, 0),
    IF(E196="w", ROUNDDOWN(($H$2/(H196+0.24)- Tabelle3!$M$4)/Tabelle3!$N$4, 0), "")),
IF($B$1="Elektronisch",
    IF(E196="m", ROUNDDOWN((($H$2/H196)- Tabelle3!$R$4)/Tabelle3!$S$4, 0),
    IF(E196="w", ROUNDDOWN((($H$2/H196)- Tabelle3!$M$4)/Tabelle3!$N$4, 0), "")),
"")))</f>
        <v/>
      </c>
      <c r="V196" t="str">
        <f>IF(ISBLANK(I196), "",
IF(E196="m", ROUNDDOWN((($I$2/I196)- Tabelle3!$R$5)/Tabelle3!$S$5, 0),
    IF(E196="w", ROUNDDOWN((($I$2/I196)- Tabelle3!$M$5)/Tabelle3!$N$5, 0), "")))</f>
        <v/>
      </c>
      <c r="W196" t="str">
        <f>IF(ISBLANK(J196),"",
IF(E196="m", ROUNDDOWN((($J$2/J196)- Tabelle3!$R$6)/Tabelle3!$S$6, 0)))</f>
        <v/>
      </c>
      <c r="X196" t="str">
        <f>IF(ISBLANK(K196), "",
IF(E196="m", ROUNDDOWN((($K$2/K196)- Tabelle3!$R$7)/Tabelle3!$S$7, 0),
    IF(E196="w", ROUNDDOWN((($K$2/K196)- Tabelle3!$M$7)/Tabelle3!$N$7, 0), "")))</f>
        <v/>
      </c>
      <c r="Y196" t="str">
        <f>IF(ISBLANK(L196), "",
IF(E196="m", ROUNDDOWN((($L$2/L196)- Tabelle3!$R$8)/Tabelle3!$S$8, 0),
    IF(E196="w", ROUNDDOWN((($L$2/L196)- Tabelle3!$M$8)/Tabelle3!$N$8, 0), "")))</f>
        <v/>
      </c>
      <c r="Z196" t="str">
        <f>IF(ISBLANK(M196),
    "",
    IF(E196="m",
        ROUNDDOWN((SQRT(M196) - Tabelle3!$R$9) / Tabelle3!$S$9, 0),
        IF(E196="w",
            ROUNDDOWN((SQRT(M196) - Tabelle3!$M$9) / Tabelle3!$N$9, 0),
            ""
        )
    )
)</f>
        <v/>
      </c>
      <c r="AA196" t="str">
        <f>IF(ISBLANK(N196), "", IF(E196="m", ROUNDDOWN((SQRT(N196) - Tabelle3!$R$10) / Tabelle3!$S$10, 0), IF(E196="w", ROUNDDOWN((SQRT(N196) - Tabelle3!$M$10) / Tabelle3!$N$10, 0), "" ) ) )</f>
        <v/>
      </c>
      <c r="AB196" t="str">
        <f>IF(ISBLANK(O196),"", IF(E196="m", ROUNDDOWN((SQRT(O196) - Tabelle3!$R$11) / Tabelle3!$S$11, 0), IF(E196="w", ROUNDDOWN((SQRT(O196) - Tabelle3!$M$11) / Tabelle3!$N$11, 0), "" ) ) )</f>
        <v/>
      </c>
      <c r="AC196" t="str">
        <f>IF(ISBLANK(P196), "", IF(E196="m", ROUNDDOWN((SQRT(P196) - Tabelle3!$R$12) / Tabelle3!$S$12, 0), IF(E196="w", ROUNDDOWN((SQRT(P196) - Tabelle3!$M$12) / Tabelle3!$N$12, 0), "" ) ) )</f>
        <v/>
      </c>
      <c r="AD196" t="str">
        <f>IF(ISBLANK(Q196), "", IF(E196="m", ROUNDDOWN((SQRT(Q196) - Tabelle3!$R$13) / Tabelle3!$S$13, 0), IF(E196="w", ROUNDDOWN((SQRT(Q196) - Tabelle3!$M$13) / Tabelle3!$N$13, 0), "" ) ) )</f>
        <v/>
      </c>
      <c r="AE196" t="str">
        <f>IF(ISBLANK(R196), "", IF(E196="m", ROUNDDOWN((SQRT(R196) - Tabelle3!$R$14) / Tabelle3!$S$14, 0), IF(E196="w", ROUNDDOWN((SQRT(R196) - Tabelle3!$M$14) / Tabelle3!$N$14, 0), "" ) ) )</f>
        <v/>
      </c>
      <c r="AF196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96" s="30" t="str">
        <f>IF(D196 &lt;&gt; "",
    IF(E196 = "m",
        IF(AF196 &gt;= VLOOKUP(D196, Tabelle3!$A$26:$D$36, 4, TRUE), "Ehrenurkunde",
        IF(AF196 &gt;= VLOOKUP(D196, Tabelle3!$A$26:$D$36, 3, TRUE), "Siegerurkunde", "Teilnehmerurkunde")),
    IF(AF196 &gt;= VLOOKUP(D196, Tabelle3!$A$15:$D$24, 4, TRUE), "Ehrenurkunde",
        IF(AF196 &gt;= VLOOKUP(D196, Tabelle3!$A$15:$D$24, 3, TRUE), "Siegerurkunde", "Teilnehmerurkunde"))
    ),
"")</f>
        <v/>
      </c>
    </row>
    <row r="197" spans="1:33">
      <c r="A197" s="31"/>
      <c r="B197" s="31"/>
      <c r="C197" s="31"/>
      <c r="D197" s="31"/>
      <c r="E197" s="31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t="str">
        <f>IF(ISBLANK(F197),"",IF($B$1="Mit Hand",
    IF(E197="m", ROUNDDOWN(($F$2/(F197+0.24)-Tabelle3!$R$2)/Tabelle3!$S$2, 0),
    IF(E197="w", ROUNDDOWN(($F$2/(F197+0.24)- Tabelle3!$M$2)/Tabelle3!$N$2, 0), "")),
IF($B$1="Elektronisch",
    IF(E197="m", ROUNDDOWN((($F$2/F197)- Tabelle3!$R$2)/Tabelle3!$S$2, 0),
    IF(E197="w", ROUNDDOWN((($F$2/F197)- Tabelle3!$M$2)/Tabelle3!$N$2, 0), "")),
"")))</f>
        <v/>
      </c>
      <c r="T197" t="str">
        <f>IF(ISBLANK(G197), "",
IF($B$1="Mit Hand",
    IF(E197="m", ROUNDDOWN(($G$2/(G197+0.24)-Tabelle3!$R$3)/Tabelle3!$S$3, 0),
    IF(E197="w", ROUNDDOWN(($G$2/(G197+0.24)- Tabelle3!$M$3)/Tabelle3!$N$3, 0), "")),
IF($B$1="Elektronisch",
    IF(E197="m", ROUNDDOWN((($G$2/G197)- Tabelle3!$R$3)/Tabelle3!$S$3, 0),
    IF(E197="w", ROUNDDOWN((($G$2/G197)- Tabelle3!$M$3)/Tabelle3!$N$3, 0), "")),
"")))</f>
        <v/>
      </c>
      <c r="U197" t="str">
        <f>IF(ISBLANK(H197),"",
IF($B$1="Mit Hand",
    IF(E197="m", ROUNDDOWN(($H$2/(H197+0.24)-Tabelle3!$R$4)/Tabelle3!$S$4, 0),
    IF(E197="w", ROUNDDOWN(($H$2/(H197+0.24)- Tabelle3!$M$4)/Tabelle3!$N$4, 0), "")),
IF($B$1="Elektronisch",
    IF(E197="m", ROUNDDOWN((($H$2/H197)- Tabelle3!$R$4)/Tabelle3!$S$4, 0),
    IF(E197="w", ROUNDDOWN((($H$2/H197)- Tabelle3!$M$4)/Tabelle3!$N$4, 0), "")),
"")))</f>
        <v/>
      </c>
      <c r="V197" t="str">
        <f>IF(ISBLANK(I197), "",
IF(E197="m", ROUNDDOWN((($I$2/I197)- Tabelle3!$R$5)/Tabelle3!$S$5, 0),
    IF(E197="w", ROUNDDOWN((($I$2/I197)- Tabelle3!$M$5)/Tabelle3!$N$5, 0), "")))</f>
        <v/>
      </c>
      <c r="W197" t="str">
        <f>IF(ISBLANK(J197),"",
IF(E197="m", ROUNDDOWN((($J$2/J197)- Tabelle3!$R$6)/Tabelle3!$S$6, 0)))</f>
        <v/>
      </c>
      <c r="X197" t="str">
        <f>IF(ISBLANK(K197), "",
IF(E197="m", ROUNDDOWN((($K$2/K197)- Tabelle3!$R$7)/Tabelle3!$S$7, 0),
    IF(E197="w", ROUNDDOWN((($K$2/K197)- Tabelle3!$M$7)/Tabelle3!$N$7, 0), "")))</f>
        <v/>
      </c>
      <c r="Y197" t="str">
        <f>IF(ISBLANK(L197), "",
IF(E197="m", ROUNDDOWN((($L$2/L197)- Tabelle3!$R$8)/Tabelle3!$S$8, 0),
    IF(E197="w", ROUNDDOWN((($L$2/L197)- Tabelle3!$M$8)/Tabelle3!$N$8, 0), "")))</f>
        <v/>
      </c>
      <c r="Z197" t="str">
        <f>IF(ISBLANK(M197),
    "",
    IF(E197="m",
        ROUNDDOWN((SQRT(M197) - Tabelle3!$R$9) / Tabelle3!$S$9, 0),
        IF(E197="w",
            ROUNDDOWN((SQRT(M197) - Tabelle3!$M$9) / Tabelle3!$N$9, 0),
            ""
        )
    )
)</f>
        <v/>
      </c>
      <c r="AA197" t="str">
        <f>IF(ISBLANK(N197), "", IF(E197="m", ROUNDDOWN((SQRT(N197) - Tabelle3!$R$10) / Tabelle3!$S$10, 0), IF(E197="w", ROUNDDOWN((SQRT(N197) - Tabelle3!$M$10) / Tabelle3!$N$10, 0), "" ) ) )</f>
        <v/>
      </c>
      <c r="AB197" t="str">
        <f>IF(ISBLANK(O197),"", IF(E197="m", ROUNDDOWN((SQRT(O197) - Tabelle3!$R$11) / Tabelle3!$S$11, 0), IF(E197="w", ROUNDDOWN((SQRT(O197) - Tabelle3!$M$11) / Tabelle3!$N$11, 0), "" ) ) )</f>
        <v/>
      </c>
      <c r="AC197" t="str">
        <f>IF(ISBLANK(P197), "", IF(E197="m", ROUNDDOWN((SQRT(P197) - Tabelle3!$R$12) / Tabelle3!$S$12, 0), IF(E197="w", ROUNDDOWN((SQRT(P197) - Tabelle3!$M$12) / Tabelle3!$N$12, 0), "" ) ) )</f>
        <v/>
      </c>
      <c r="AD197" t="str">
        <f>IF(ISBLANK(Q197), "", IF(E197="m", ROUNDDOWN((SQRT(Q197) - Tabelle3!$R$13) / Tabelle3!$S$13, 0), IF(E197="w", ROUNDDOWN((SQRT(Q197) - Tabelle3!$M$13) / Tabelle3!$N$13, 0), "" ) ) )</f>
        <v/>
      </c>
      <c r="AE197" t="str">
        <f>IF(ISBLANK(R197), "", IF(E197="m", ROUNDDOWN((SQRT(R197) - Tabelle3!$R$14) / Tabelle3!$S$14, 0), IF(E197="w", ROUNDDOWN((SQRT(R197) - Tabelle3!$M$14) / Tabelle3!$N$14, 0), "" ) ) )</f>
        <v/>
      </c>
      <c r="AF197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97" s="30" t="str">
        <f>IF(D197 &lt;&gt; "",
    IF(E197 = "m",
        IF(AF197 &gt;= VLOOKUP(D197, Tabelle3!$A$26:$D$36, 4, TRUE), "Ehrenurkunde",
        IF(AF197 &gt;= VLOOKUP(D197, Tabelle3!$A$26:$D$36, 3, TRUE), "Siegerurkunde", "Teilnehmerurkunde")),
    IF(AF197 &gt;= VLOOKUP(D197, Tabelle3!$A$15:$D$24, 4, TRUE), "Ehrenurkunde",
        IF(AF197 &gt;= VLOOKUP(D197, Tabelle3!$A$15:$D$24, 3, TRUE), "Siegerurkunde", "Teilnehmerurkunde"))
    ),
"")</f>
        <v/>
      </c>
    </row>
    <row r="198" spans="1:33">
      <c r="A198" s="31"/>
      <c r="B198" s="31"/>
      <c r="C198" s="31"/>
      <c r="D198" s="31"/>
      <c r="E198" s="31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t="str">
        <f>IF(ISBLANK(F198),"",IF($B$1="Mit Hand",
    IF(E198="m", ROUNDDOWN(($F$2/(F198+0.24)-Tabelle3!$R$2)/Tabelle3!$S$2, 0),
    IF(E198="w", ROUNDDOWN(($F$2/(F198+0.24)- Tabelle3!$M$2)/Tabelle3!$N$2, 0), "")),
IF($B$1="Elektronisch",
    IF(E198="m", ROUNDDOWN((($F$2/F198)- Tabelle3!$R$2)/Tabelle3!$S$2, 0),
    IF(E198="w", ROUNDDOWN((($F$2/F198)- Tabelle3!$M$2)/Tabelle3!$N$2, 0), "")),
"")))</f>
        <v/>
      </c>
      <c r="T198" t="str">
        <f>IF(ISBLANK(G198), "",
IF($B$1="Mit Hand",
    IF(E198="m", ROUNDDOWN(($G$2/(G198+0.24)-Tabelle3!$R$3)/Tabelle3!$S$3, 0),
    IF(E198="w", ROUNDDOWN(($G$2/(G198+0.24)- Tabelle3!$M$3)/Tabelle3!$N$3, 0), "")),
IF($B$1="Elektronisch",
    IF(E198="m", ROUNDDOWN((($G$2/G198)- Tabelle3!$R$3)/Tabelle3!$S$3, 0),
    IF(E198="w", ROUNDDOWN((($G$2/G198)- Tabelle3!$M$3)/Tabelle3!$N$3, 0), "")),
"")))</f>
        <v/>
      </c>
      <c r="U198" t="str">
        <f>IF(ISBLANK(H198),"",
IF($B$1="Mit Hand",
    IF(E198="m", ROUNDDOWN(($H$2/(H198+0.24)-Tabelle3!$R$4)/Tabelle3!$S$4, 0),
    IF(E198="w", ROUNDDOWN(($H$2/(H198+0.24)- Tabelle3!$M$4)/Tabelle3!$N$4, 0), "")),
IF($B$1="Elektronisch",
    IF(E198="m", ROUNDDOWN((($H$2/H198)- Tabelle3!$R$4)/Tabelle3!$S$4, 0),
    IF(E198="w", ROUNDDOWN((($H$2/H198)- Tabelle3!$M$4)/Tabelle3!$N$4, 0), "")),
"")))</f>
        <v/>
      </c>
      <c r="V198" t="str">
        <f>IF(ISBLANK(I198), "",
IF(E198="m", ROUNDDOWN((($I$2/I198)- Tabelle3!$R$5)/Tabelle3!$S$5, 0),
    IF(E198="w", ROUNDDOWN((($I$2/I198)- Tabelle3!$M$5)/Tabelle3!$N$5, 0), "")))</f>
        <v/>
      </c>
      <c r="W198" t="str">
        <f>IF(ISBLANK(J198),"",
IF(E198="m", ROUNDDOWN((($J$2/J198)- Tabelle3!$R$6)/Tabelle3!$S$6, 0)))</f>
        <v/>
      </c>
      <c r="X198" t="str">
        <f>IF(ISBLANK(K198), "",
IF(E198="m", ROUNDDOWN((($K$2/K198)- Tabelle3!$R$7)/Tabelle3!$S$7, 0),
    IF(E198="w", ROUNDDOWN((($K$2/K198)- Tabelle3!$M$7)/Tabelle3!$N$7, 0), "")))</f>
        <v/>
      </c>
      <c r="Y198" t="str">
        <f>IF(ISBLANK(L198), "",
IF(E198="m", ROUNDDOWN((($L$2/L198)- Tabelle3!$R$8)/Tabelle3!$S$8, 0),
    IF(E198="w", ROUNDDOWN((($L$2/L198)- Tabelle3!$M$8)/Tabelle3!$N$8, 0), "")))</f>
        <v/>
      </c>
      <c r="Z198" t="str">
        <f>IF(ISBLANK(M198),
    "",
    IF(E198="m",
        ROUNDDOWN((SQRT(M198) - Tabelle3!$R$9) / Tabelle3!$S$9, 0),
        IF(E198="w",
            ROUNDDOWN((SQRT(M198) - Tabelle3!$M$9) / Tabelle3!$N$9, 0),
            ""
        )
    )
)</f>
        <v/>
      </c>
      <c r="AA198" t="str">
        <f>IF(ISBLANK(N198), "", IF(E198="m", ROUNDDOWN((SQRT(N198) - Tabelle3!$R$10) / Tabelle3!$S$10, 0), IF(E198="w", ROUNDDOWN((SQRT(N198) - Tabelle3!$M$10) / Tabelle3!$N$10, 0), "" ) ) )</f>
        <v/>
      </c>
      <c r="AB198" t="str">
        <f>IF(ISBLANK(O198),"", IF(E198="m", ROUNDDOWN((SQRT(O198) - Tabelle3!$R$11) / Tabelle3!$S$11, 0), IF(E198="w", ROUNDDOWN((SQRT(O198) - Tabelle3!$M$11) / Tabelle3!$N$11, 0), "" ) ) )</f>
        <v/>
      </c>
      <c r="AC198" t="str">
        <f>IF(ISBLANK(P198), "", IF(E198="m", ROUNDDOWN((SQRT(P198) - Tabelle3!$R$12) / Tabelle3!$S$12, 0), IF(E198="w", ROUNDDOWN((SQRT(P198) - Tabelle3!$M$12) / Tabelle3!$N$12, 0), "" ) ) )</f>
        <v/>
      </c>
      <c r="AD198" t="str">
        <f>IF(ISBLANK(Q198), "", IF(E198="m", ROUNDDOWN((SQRT(Q198) - Tabelle3!$R$13) / Tabelle3!$S$13, 0), IF(E198="w", ROUNDDOWN((SQRT(Q198) - Tabelle3!$M$13) / Tabelle3!$N$13, 0), "" ) ) )</f>
        <v/>
      </c>
      <c r="AE198" t="str">
        <f>IF(ISBLANK(R198), "", IF(E198="m", ROUNDDOWN((SQRT(R198) - Tabelle3!$R$14) / Tabelle3!$S$14, 0), IF(E198="w", ROUNDDOWN((SQRT(R198) - Tabelle3!$M$14) / Tabelle3!$N$14, 0), "" ) ) )</f>
        <v/>
      </c>
      <c r="AF198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98" s="30" t="str">
        <f>IF(D198 &lt;&gt; "",
    IF(E198 = "m",
        IF(AF198 &gt;= VLOOKUP(D198, Tabelle3!$A$26:$D$36, 4, TRUE), "Ehrenurkunde",
        IF(AF198 &gt;= VLOOKUP(D198, Tabelle3!$A$26:$D$36, 3, TRUE), "Siegerurkunde", "Teilnehmerurkunde")),
    IF(AF198 &gt;= VLOOKUP(D198, Tabelle3!$A$15:$D$24, 4, TRUE), "Ehrenurkunde",
        IF(AF198 &gt;= VLOOKUP(D198, Tabelle3!$A$15:$D$24, 3, TRUE), "Siegerurkunde", "Teilnehmerurkunde"))
    ),
"")</f>
        <v/>
      </c>
    </row>
    <row r="199" spans="1:33">
      <c r="A199" s="31"/>
      <c r="B199" s="31"/>
      <c r="C199" s="31"/>
      <c r="D199" s="31"/>
      <c r="E199" s="31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t="str">
        <f>IF(ISBLANK(F199),"",IF($B$1="Mit Hand",
    IF(E199="m", ROUNDDOWN(($F$2/(F199+0.24)-Tabelle3!$R$2)/Tabelle3!$S$2, 0),
    IF(E199="w", ROUNDDOWN(($F$2/(F199+0.24)- Tabelle3!$M$2)/Tabelle3!$N$2, 0), "")),
IF($B$1="Elektronisch",
    IF(E199="m", ROUNDDOWN((($F$2/F199)- Tabelle3!$R$2)/Tabelle3!$S$2, 0),
    IF(E199="w", ROUNDDOWN((($F$2/F199)- Tabelle3!$M$2)/Tabelle3!$N$2, 0), "")),
"")))</f>
        <v/>
      </c>
      <c r="T199" t="str">
        <f>IF(ISBLANK(G199), "",
IF($B$1="Mit Hand",
    IF(E199="m", ROUNDDOWN(($G$2/(G199+0.24)-Tabelle3!$R$3)/Tabelle3!$S$3, 0),
    IF(E199="w", ROUNDDOWN(($G$2/(G199+0.24)- Tabelle3!$M$3)/Tabelle3!$N$3, 0), "")),
IF($B$1="Elektronisch",
    IF(E199="m", ROUNDDOWN((($G$2/G199)- Tabelle3!$R$3)/Tabelle3!$S$3, 0),
    IF(E199="w", ROUNDDOWN((($G$2/G199)- Tabelle3!$M$3)/Tabelle3!$N$3, 0), "")),
"")))</f>
        <v/>
      </c>
      <c r="U199" t="str">
        <f>IF(ISBLANK(H199),"",
IF($B$1="Mit Hand",
    IF(E199="m", ROUNDDOWN(($H$2/(H199+0.24)-Tabelle3!$R$4)/Tabelle3!$S$4, 0),
    IF(E199="w", ROUNDDOWN(($H$2/(H199+0.24)- Tabelle3!$M$4)/Tabelle3!$N$4, 0), "")),
IF($B$1="Elektronisch",
    IF(E199="m", ROUNDDOWN((($H$2/H199)- Tabelle3!$R$4)/Tabelle3!$S$4, 0),
    IF(E199="w", ROUNDDOWN((($H$2/H199)- Tabelle3!$M$4)/Tabelle3!$N$4, 0), "")),
"")))</f>
        <v/>
      </c>
      <c r="V199" t="str">
        <f>IF(ISBLANK(I199), "",
IF(E199="m", ROUNDDOWN((($I$2/I199)- Tabelle3!$R$5)/Tabelle3!$S$5, 0),
    IF(E199="w", ROUNDDOWN((($I$2/I199)- Tabelle3!$M$5)/Tabelle3!$N$5, 0), "")))</f>
        <v/>
      </c>
      <c r="W199" t="str">
        <f>IF(ISBLANK(J199),"",
IF(E199="m", ROUNDDOWN((($J$2/J199)- Tabelle3!$R$6)/Tabelle3!$S$6, 0)))</f>
        <v/>
      </c>
      <c r="X199" t="str">
        <f>IF(ISBLANK(K199), "",
IF(E199="m", ROUNDDOWN((($K$2/K199)- Tabelle3!$R$7)/Tabelle3!$S$7, 0),
    IF(E199="w", ROUNDDOWN((($K$2/K199)- Tabelle3!$M$7)/Tabelle3!$N$7, 0), "")))</f>
        <v/>
      </c>
      <c r="Y199" t="str">
        <f>IF(ISBLANK(L199), "",
IF(E199="m", ROUNDDOWN((($L$2/L199)- Tabelle3!$R$8)/Tabelle3!$S$8, 0),
    IF(E199="w", ROUNDDOWN((($L$2/L199)- Tabelle3!$M$8)/Tabelle3!$N$8, 0), "")))</f>
        <v/>
      </c>
      <c r="Z199" t="str">
        <f>IF(ISBLANK(M199),
    "",
    IF(E199="m",
        ROUNDDOWN((SQRT(M199) - Tabelle3!$R$9) / Tabelle3!$S$9, 0),
        IF(E199="w",
            ROUNDDOWN((SQRT(M199) - Tabelle3!$M$9) / Tabelle3!$N$9, 0),
            ""
        )
    )
)</f>
        <v/>
      </c>
      <c r="AA199" t="str">
        <f>IF(ISBLANK(N199), "", IF(E199="m", ROUNDDOWN((SQRT(N199) - Tabelle3!$R$10) / Tabelle3!$S$10, 0), IF(E199="w", ROUNDDOWN((SQRT(N199) - Tabelle3!$M$10) / Tabelle3!$N$10, 0), "" ) ) )</f>
        <v/>
      </c>
      <c r="AB199" t="str">
        <f>IF(ISBLANK(O199),"", IF(E199="m", ROUNDDOWN((SQRT(O199) - Tabelle3!$R$11) / Tabelle3!$S$11, 0), IF(E199="w", ROUNDDOWN((SQRT(O199) - Tabelle3!$M$11) / Tabelle3!$N$11, 0), "" ) ) )</f>
        <v/>
      </c>
      <c r="AC199" t="str">
        <f>IF(ISBLANK(P199), "", IF(E199="m", ROUNDDOWN((SQRT(P199) - Tabelle3!$R$12) / Tabelle3!$S$12, 0), IF(E199="w", ROUNDDOWN((SQRT(P199) - Tabelle3!$M$12) / Tabelle3!$N$12, 0), "" ) ) )</f>
        <v/>
      </c>
      <c r="AD199" t="str">
        <f>IF(ISBLANK(Q199), "", IF(E199="m", ROUNDDOWN((SQRT(Q199) - Tabelle3!$R$13) / Tabelle3!$S$13, 0), IF(E199="w", ROUNDDOWN((SQRT(Q199) - Tabelle3!$M$13) / Tabelle3!$N$13, 0), "" ) ) )</f>
        <v/>
      </c>
      <c r="AE199" t="str">
        <f>IF(ISBLANK(R199), "", IF(E199="m", ROUNDDOWN((SQRT(R199) - Tabelle3!$R$14) / Tabelle3!$S$14, 0), IF(E199="w", ROUNDDOWN((SQRT(R199) - Tabelle3!$M$14) / Tabelle3!$N$14, 0), "" ) ) )</f>
        <v/>
      </c>
      <c r="AF199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199" s="30" t="str">
        <f>IF(D199 &lt;&gt; "",
    IF(E199 = "m",
        IF(AF199 &gt;= VLOOKUP(D199, Tabelle3!$A$26:$D$36, 4, TRUE), "Ehrenurkunde",
        IF(AF199 &gt;= VLOOKUP(D199, Tabelle3!$A$26:$D$36, 3, TRUE), "Siegerurkunde", "Teilnehmerurkunde")),
    IF(AF199 &gt;= VLOOKUP(D199, Tabelle3!$A$15:$D$24, 4, TRUE), "Ehrenurkunde",
        IF(AF199 &gt;= VLOOKUP(D199, Tabelle3!$A$15:$D$24, 3, TRUE), "Siegerurkunde", "Teilnehmerurkunde"))
    ),
"")</f>
        <v/>
      </c>
    </row>
    <row r="200" spans="1:33">
      <c r="A200" s="31"/>
      <c r="B200" s="31"/>
      <c r="C200" s="31"/>
      <c r="D200" s="31"/>
      <c r="E200" s="31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t="str">
        <f>IF(ISBLANK(F200),"",IF($B$1="Mit Hand",
    IF(E200="m", ROUNDDOWN(($F$2/(F200+0.24)-Tabelle3!$R$2)/Tabelle3!$S$2, 0),
    IF(E200="w", ROUNDDOWN(($F$2/(F200+0.24)- Tabelle3!$M$2)/Tabelle3!$N$2, 0), "")),
IF($B$1="Elektronisch",
    IF(E200="m", ROUNDDOWN((($F$2/F200)- Tabelle3!$R$2)/Tabelle3!$S$2, 0),
    IF(E200="w", ROUNDDOWN((($F$2/F200)- Tabelle3!$M$2)/Tabelle3!$N$2, 0), "")),
"")))</f>
        <v/>
      </c>
      <c r="T200" t="str">
        <f>IF(ISBLANK(G200), "",
IF($B$1="Mit Hand",
    IF(E200="m", ROUNDDOWN(($G$2/(G200+0.24)-Tabelle3!$R$3)/Tabelle3!$S$3, 0),
    IF(E200="w", ROUNDDOWN(($G$2/(G200+0.24)- Tabelle3!$M$3)/Tabelle3!$N$3, 0), "")),
IF($B$1="Elektronisch",
    IF(E200="m", ROUNDDOWN((($G$2/G200)- Tabelle3!$R$3)/Tabelle3!$S$3, 0),
    IF(E200="w", ROUNDDOWN((($G$2/G200)- Tabelle3!$M$3)/Tabelle3!$N$3, 0), "")),
"")))</f>
        <v/>
      </c>
      <c r="U200" t="str">
        <f>IF(ISBLANK(H200),"",
IF($B$1="Mit Hand",
    IF(E200="m", ROUNDDOWN(($H$2/(H200+0.24)-Tabelle3!$R$4)/Tabelle3!$S$4, 0),
    IF(E200="w", ROUNDDOWN(($H$2/(H200+0.24)- Tabelle3!$M$4)/Tabelle3!$N$4, 0), "")),
IF($B$1="Elektronisch",
    IF(E200="m", ROUNDDOWN((($H$2/H200)- Tabelle3!$R$4)/Tabelle3!$S$4, 0),
    IF(E200="w", ROUNDDOWN((($H$2/H200)- Tabelle3!$M$4)/Tabelle3!$N$4, 0), "")),
"")))</f>
        <v/>
      </c>
      <c r="V200" t="str">
        <f>IF(ISBLANK(I200), "",
IF(E200="m", ROUNDDOWN((($I$2/I200)- Tabelle3!$R$5)/Tabelle3!$S$5, 0),
    IF(E200="w", ROUNDDOWN((($I$2/I200)- Tabelle3!$M$5)/Tabelle3!$N$5, 0), "")))</f>
        <v/>
      </c>
      <c r="W200" t="str">
        <f>IF(ISBLANK(J200),"",
IF(E200="m", ROUNDDOWN((($J$2/J200)- Tabelle3!$R$6)/Tabelle3!$S$6, 0)))</f>
        <v/>
      </c>
      <c r="X200" t="str">
        <f>IF(ISBLANK(K200), "",
IF(E200="m", ROUNDDOWN((($K$2/K200)- Tabelle3!$R$7)/Tabelle3!$S$7, 0),
    IF(E200="w", ROUNDDOWN((($K$2/K200)- Tabelle3!$M$7)/Tabelle3!$N$7, 0), "")))</f>
        <v/>
      </c>
      <c r="Y200" t="str">
        <f>IF(ISBLANK(L200), "",
IF(E200="m", ROUNDDOWN((($L$2/L200)- Tabelle3!$R$8)/Tabelle3!$S$8, 0),
    IF(E200="w", ROUNDDOWN((($L$2/L200)- Tabelle3!$M$8)/Tabelle3!$N$8, 0), "")))</f>
        <v/>
      </c>
      <c r="Z200" t="str">
        <f>IF(ISBLANK(M200),
    "",
    IF(E200="m",
        ROUNDDOWN((SQRT(M200) - Tabelle3!$R$9) / Tabelle3!$S$9, 0),
        IF(E200="w",
            ROUNDDOWN((SQRT(M200) - Tabelle3!$M$9) / Tabelle3!$N$9, 0),
            ""
        )
    )
)</f>
        <v/>
      </c>
      <c r="AA200" t="str">
        <f>IF(ISBLANK(N200), "", IF(E200="m", ROUNDDOWN((SQRT(N200) - Tabelle3!$R$10) / Tabelle3!$S$10, 0), IF(E200="w", ROUNDDOWN((SQRT(N200) - Tabelle3!$M$10) / Tabelle3!$N$10, 0), "" ) ) )</f>
        <v/>
      </c>
      <c r="AB200" t="str">
        <f>IF(ISBLANK(O200),"", IF(E200="m", ROUNDDOWN((SQRT(O200) - Tabelle3!$R$11) / Tabelle3!$S$11, 0), IF(E200="w", ROUNDDOWN((SQRT(O200) - Tabelle3!$M$11) / Tabelle3!$N$11, 0), "" ) ) )</f>
        <v/>
      </c>
      <c r="AC200" t="str">
        <f>IF(ISBLANK(P200), "", IF(E200="m", ROUNDDOWN((SQRT(P200) - Tabelle3!$R$12) / Tabelle3!$S$12, 0), IF(E200="w", ROUNDDOWN((SQRT(P200) - Tabelle3!$M$12) / Tabelle3!$N$12, 0), "" ) ) )</f>
        <v/>
      </c>
      <c r="AD200" t="str">
        <f>IF(ISBLANK(Q200), "", IF(E200="m", ROUNDDOWN((SQRT(Q200) - Tabelle3!$R$13) / Tabelle3!$S$13, 0), IF(E200="w", ROUNDDOWN((SQRT(Q200) - Tabelle3!$M$13) / Tabelle3!$N$13, 0), "" ) ) )</f>
        <v/>
      </c>
      <c r="AE200" t="str">
        <f>IF(ISBLANK(R200), "", IF(E200="m", ROUNDDOWN((SQRT(R200) - Tabelle3!$R$14) / Tabelle3!$S$14, 0), IF(E200="w", ROUNDDOWN((SQRT(R200) - Tabelle3!$M$14) / Tabelle3!$N$14, 0), "" ) ) )</f>
        <v/>
      </c>
      <c r="AF200" s="30">
        <f>MAX(Tabelle3[[#This Row],[50m]]:Tabelle3[[#This Row],[100m]])+MAX(Tabelle3[[#This Row],[800m]:[3000m]])+MAX(Tabelle3[[#This Row],[Punkte Hochsprung]:[Punkte Weitsprung]])+MAX(Tabelle3[[#This Row],[Punkte Kugelstoßen]:[Punkte 80-g-Schlagballwurf]])</f>
        <v>0</v>
      </c>
      <c r="AG200" s="30" t="str">
        <f>IF(D200 &lt;&gt; "",
    IF(E200 = "m",
        IF(AF200 &gt;= VLOOKUP(D200, Tabelle3!$A$26:$D$36, 4, TRUE), "Ehrenurkunde",
        IF(AF200 &gt;= VLOOKUP(D200, Tabelle3!$A$26:$D$36, 3, TRUE), "Siegerurkunde", "Teilnehmerurkunde")),
    IF(AF200 &gt;= VLOOKUP(D200, Tabelle3!$A$15:$D$24, 4, TRUE), "Ehrenurkunde",
        IF(AF200 &gt;= VLOOKUP(D200, Tabelle3!$A$15:$D$24, 3, TRUE), "Siegerurkunde", "Teilnehmerurkunde"))
    ),
"")</f>
        <v/>
      </c>
    </row>
  </sheetData>
  <sheetProtection algorithmName="SHA-512" hashValue="xbCv/Z7ksGoP0Zt7KoKf5GxOBUfc4O/Vop0DwQze+9tJGRDj+2gMxolOt38yWZlgTu0BCYZ8Ncum/9YdT7uw1g==" saltValue="5i7hwZRfh9QurJj3h11rJQ==" spinCount="100000" sheet="1" objects="1" scenarios="1"/>
  <mergeCells count="9">
    <mergeCell ref="AI1:AJ1"/>
    <mergeCell ref="AB1:AE1"/>
    <mergeCell ref="F1:H1"/>
    <mergeCell ref="I1:L1"/>
    <mergeCell ref="M1:N1"/>
    <mergeCell ref="O1:R1"/>
    <mergeCell ref="S1:U1"/>
    <mergeCell ref="V1:Y1"/>
    <mergeCell ref="Z1:AA1"/>
  </mergeCells>
  <conditionalFormatting sqref="AG3:AG200">
    <cfRule type="expression" dxfId="25" priority="1">
      <formula>AG3="Teilnehmerurkunde"</formula>
    </cfRule>
    <cfRule type="expression" dxfId="24" priority="2">
      <formula>AG3="Siegerurkunde"</formula>
    </cfRule>
    <cfRule type="expression" dxfId="23" priority="3">
      <formula>AG3="Ehrenurkunde"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BAC45B-B907-4361-A91F-6F3E16F21BA2}">
          <x14:formula1>
            <xm:f>Tabelle3!$A$5:$A$6</xm:f>
          </x14:formula1>
          <xm:sqref>B1</xm:sqref>
        </x14:dataValidation>
        <x14:dataValidation type="list" allowBlank="1" showInputMessage="1" showErrorMessage="1" xr:uid="{75F29545-2FD1-4C1B-B38B-FC14710CA865}">
          <x14:formula1>
            <xm:f>Tabelle3!$A$2:$A$3</xm:f>
          </x14:formula1>
          <xm:sqref>E3:E200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EAF71-59BA-45E7-A4AB-803168F9B8C2}">
  <dimension ref="A1:S36"/>
  <sheetViews>
    <sheetView workbookViewId="0">
      <selection activeCell="I21" sqref="I21"/>
    </sheetView>
  </sheetViews>
  <sheetFormatPr baseColWidth="10" defaultRowHeight="13.8"/>
  <cols>
    <col min="3" max="3" width="9.3984375" customWidth="1"/>
    <col min="4" max="4" width="13.59765625" customWidth="1"/>
  </cols>
  <sheetData>
    <row r="1" spans="1:19">
      <c r="A1" t="s">
        <v>2</v>
      </c>
      <c r="J1" s="26" t="s">
        <v>31</v>
      </c>
      <c r="K1" s="26"/>
      <c r="L1" t="s">
        <v>3</v>
      </c>
      <c r="M1" t="s">
        <v>29</v>
      </c>
      <c r="N1" t="s">
        <v>30</v>
      </c>
      <c r="O1" s="26" t="s">
        <v>31</v>
      </c>
      <c r="P1" s="26"/>
      <c r="Q1" t="s">
        <v>32</v>
      </c>
      <c r="R1" t="s">
        <v>29</v>
      </c>
      <c r="S1" t="s">
        <v>30</v>
      </c>
    </row>
    <row r="2" spans="1:19">
      <c r="A2" t="s">
        <v>26</v>
      </c>
      <c r="J2">
        <v>50</v>
      </c>
      <c r="K2" t="s">
        <v>26</v>
      </c>
      <c r="L2" t="s">
        <v>27</v>
      </c>
      <c r="M2" s="1">
        <v>3.6480000000000001</v>
      </c>
      <c r="N2" s="1">
        <v>6.6E-3</v>
      </c>
      <c r="O2">
        <v>50</v>
      </c>
      <c r="P2" t="s">
        <v>26</v>
      </c>
      <c r="Q2" t="s">
        <v>27</v>
      </c>
      <c r="R2" s="1">
        <v>3.79</v>
      </c>
      <c r="S2" s="1">
        <v>6.8999999999999999E-3</v>
      </c>
    </row>
    <row r="3" spans="1:19">
      <c r="A3" t="s">
        <v>52</v>
      </c>
      <c r="J3">
        <v>75</v>
      </c>
      <c r="K3" t="s">
        <v>26</v>
      </c>
      <c r="L3" t="s">
        <v>27</v>
      </c>
      <c r="M3" s="1">
        <v>3.9980000000000002</v>
      </c>
      <c r="N3" s="1">
        <v>6.6E-3</v>
      </c>
      <c r="O3">
        <v>75</v>
      </c>
      <c r="P3" t="s">
        <v>26</v>
      </c>
      <c r="Q3" t="s">
        <v>27</v>
      </c>
      <c r="R3" s="1">
        <v>4.0999999999999996</v>
      </c>
      <c r="S3" s="1">
        <v>6.6400000000000001E-3</v>
      </c>
    </row>
    <row r="4" spans="1:19">
      <c r="C4" t="s">
        <v>22</v>
      </c>
      <c r="D4" t="s">
        <v>23</v>
      </c>
      <c r="E4" t="s">
        <v>7</v>
      </c>
      <c r="F4" t="s">
        <v>24</v>
      </c>
      <c r="G4" t="s">
        <v>8</v>
      </c>
      <c r="H4" t="s">
        <v>25</v>
      </c>
      <c r="J4">
        <v>100</v>
      </c>
      <c r="K4" t="s">
        <v>26</v>
      </c>
      <c r="L4" t="s">
        <v>27</v>
      </c>
      <c r="M4" s="1">
        <v>4.0061999999999998</v>
      </c>
      <c r="N4" s="1">
        <v>6.5599999999999999E-3</v>
      </c>
      <c r="O4">
        <v>100</v>
      </c>
      <c r="P4" t="s">
        <v>26</v>
      </c>
      <c r="Q4" t="s">
        <v>27</v>
      </c>
      <c r="R4" s="1">
        <v>4.3410000000000002</v>
      </c>
      <c r="S4" s="1">
        <v>6.7600000000000004E-3</v>
      </c>
    </row>
    <row r="5" spans="1:19">
      <c r="A5" t="s">
        <v>19</v>
      </c>
      <c r="D5">
        <v>3.6480000000000001</v>
      </c>
      <c r="J5">
        <v>800</v>
      </c>
      <c r="K5" t="s">
        <v>26</v>
      </c>
      <c r="M5" s="1">
        <v>2.0232000000000001</v>
      </c>
      <c r="N5" s="1">
        <v>6.4700000000000001E-3</v>
      </c>
      <c r="O5">
        <v>800</v>
      </c>
      <c r="P5" t="s">
        <v>26</v>
      </c>
      <c r="R5" s="1">
        <v>2.3250000000000002</v>
      </c>
      <c r="S5" s="1">
        <v>6.4400000000000004E-3</v>
      </c>
    </row>
    <row r="6" spans="1:19">
      <c r="A6" t="s">
        <v>20</v>
      </c>
      <c r="J6">
        <v>1000</v>
      </c>
      <c r="K6" t="s">
        <v>26</v>
      </c>
      <c r="M6" s="1"/>
      <c r="N6" s="1"/>
      <c r="O6">
        <v>1000</v>
      </c>
      <c r="P6" t="s">
        <v>26</v>
      </c>
      <c r="R6" s="1">
        <v>2.1579999999999999</v>
      </c>
      <c r="S6" s="1">
        <v>6.0000000000000001E-3</v>
      </c>
    </row>
    <row r="7" spans="1:19">
      <c r="J7">
        <v>2000</v>
      </c>
      <c r="K7" t="s">
        <v>26</v>
      </c>
      <c r="M7" s="1">
        <v>1.8</v>
      </c>
      <c r="N7" s="1">
        <v>5.4000000000000003E-3</v>
      </c>
      <c r="O7">
        <v>2000</v>
      </c>
      <c r="P7" t="s">
        <v>26</v>
      </c>
      <c r="R7" s="1">
        <v>1.784</v>
      </c>
      <c r="S7" s="1">
        <v>6.0000000000000001E-3</v>
      </c>
    </row>
    <row r="8" spans="1:19">
      <c r="J8">
        <v>3000</v>
      </c>
      <c r="K8" t="s">
        <v>26</v>
      </c>
      <c r="M8" s="1">
        <v>1.75</v>
      </c>
      <c r="N8" s="1">
        <v>5.0000000000000001E-3</v>
      </c>
      <c r="O8">
        <v>3000</v>
      </c>
      <c r="P8" t="s">
        <v>26</v>
      </c>
      <c r="R8" s="1">
        <v>1.7</v>
      </c>
      <c r="S8" s="1">
        <v>5.7999999999999996E-3</v>
      </c>
    </row>
    <row r="9" spans="1:19">
      <c r="J9" t="s">
        <v>13</v>
      </c>
      <c r="M9" s="1">
        <v>0.88070000000000004</v>
      </c>
      <c r="N9" s="1">
        <v>6.8000000000000005E-4</v>
      </c>
      <c r="O9" t="s">
        <v>13</v>
      </c>
      <c r="R9" s="1">
        <v>0.84099999999999997</v>
      </c>
      <c r="S9" s="1">
        <v>8.0000000000000004E-4</v>
      </c>
    </row>
    <row r="10" spans="1:19">
      <c r="J10" t="s">
        <v>14</v>
      </c>
      <c r="M10" s="1">
        <v>1.0934999999999999</v>
      </c>
      <c r="N10" s="1">
        <v>2.0799999999999998E-3</v>
      </c>
      <c r="O10" t="s">
        <v>14</v>
      </c>
      <c r="R10" s="1">
        <v>1.15028</v>
      </c>
      <c r="S10" s="1">
        <v>2.1900000000000001E-3</v>
      </c>
    </row>
    <row r="11" spans="1:19">
      <c r="J11" t="s">
        <v>28</v>
      </c>
      <c r="M11" s="1">
        <v>1.2789999999999999</v>
      </c>
      <c r="N11" s="1">
        <v>3.98E-3</v>
      </c>
      <c r="O11" t="s">
        <v>28</v>
      </c>
      <c r="R11" s="1">
        <v>1.425</v>
      </c>
      <c r="S11" s="1">
        <v>3.7000000000000002E-3</v>
      </c>
    </row>
    <row r="12" spans="1:19">
      <c r="J12" t="s">
        <v>15</v>
      </c>
      <c r="M12" s="1">
        <v>1.085</v>
      </c>
      <c r="N12" s="1">
        <v>9.2099999999999994E-3</v>
      </c>
      <c r="O12" t="s">
        <v>15</v>
      </c>
      <c r="R12" s="1">
        <v>1.595</v>
      </c>
      <c r="S12" s="1">
        <v>9.1249999999999994E-3</v>
      </c>
    </row>
    <row r="13" spans="1:19">
      <c r="J13" t="s">
        <v>16</v>
      </c>
      <c r="M13" s="1">
        <v>1.4149</v>
      </c>
      <c r="N13" s="1">
        <v>1.039E-2</v>
      </c>
      <c r="O13" t="s">
        <v>16</v>
      </c>
      <c r="R13" s="1">
        <v>1.9359999999999999</v>
      </c>
      <c r="S13" s="1">
        <v>1.24E-2</v>
      </c>
    </row>
    <row r="14" spans="1:19" ht="42" thickBot="1">
      <c r="A14" s="3" t="s">
        <v>55</v>
      </c>
      <c r="B14" s="3" t="s">
        <v>56</v>
      </c>
      <c r="C14" s="3" t="s">
        <v>57</v>
      </c>
      <c r="D14" s="3" t="s">
        <v>58</v>
      </c>
      <c r="J14" t="s">
        <v>17</v>
      </c>
      <c r="M14" s="1">
        <v>2.0232000000000001</v>
      </c>
      <c r="N14" s="1">
        <v>8.7399999999999995E-3</v>
      </c>
      <c r="O14" t="s">
        <v>17</v>
      </c>
      <c r="R14" s="1">
        <v>2.8</v>
      </c>
      <c r="S14" s="1">
        <v>1.0999999999999999E-2</v>
      </c>
    </row>
    <row r="15" spans="1:19">
      <c r="A15" s="17">
        <v>10</v>
      </c>
      <c r="B15" s="18">
        <v>625</v>
      </c>
      <c r="C15" s="18">
        <v>625</v>
      </c>
      <c r="D15" s="18">
        <v>825</v>
      </c>
      <c r="E15" s="27" t="s">
        <v>3</v>
      </c>
    </row>
    <row r="16" spans="1:19">
      <c r="A16" s="19">
        <v>11</v>
      </c>
      <c r="B16" s="20">
        <v>700</v>
      </c>
      <c r="C16" s="20">
        <v>700</v>
      </c>
      <c r="D16" s="20">
        <v>900</v>
      </c>
      <c r="E16" s="28"/>
    </row>
    <row r="17" spans="1:5">
      <c r="A17" s="19">
        <v>12</v>
      </c>
      <c r="B17" s="20">
        <v>775</v>
      </c>
      <c r="C17" s="20">
        <v>775</v>
      </c>
      <c r="D17" s="20">
        <v>975</v>
      </c>
      <c r="E17" s="28"/>
    </row>
    <row r="18" spans="1:5">
      <c r="A18" s="19">
        <v>13</v>
      </c>
      <c r="B18" s="20">
        <v>825</v>
      </c>
      <c r="C18" s="20">
        <v>825</v>
      </c>
      <c r="D18" s="20">
        <v>1025</v>
      </c>
      <c r="E18" s="28"/>
    </row>
    <row r="19" spans="1:5">
      <c r="A19" s="19">
        <v>14</v>
      </c>
      <c r="B19" s="20">
        <v>850</v>
      </c>
      <c r="C19" s="20">
        <v>850</v>
      </c>
      <c r="D19" s="20">
        <v>1050</v>
      </c>
      <c r="E19" s="28"/>
    </row>
    <row r="20" spans="1:5">
      <c r="A20" s="19">
        <v>15</v>
      </c>
      <c r="B20" s="20">
        <v>875</v>
      </c>
      <c r="C20" s="20">
        <v>875</v>
      </c>
      <c r="D20" s="20">
        <v>1075</v>
      </c>
      <c r="E20" s="28"/>
    </row>
    <row r="21" spans="1:5">
      <c r="A21" s="19">
        <v>16</v>
      </c>
      <c r="B21" s="20">
        <v>900</v>
      </c>
      <c r="C21" s="20">
        <v>900</v>
      </c>
      <c r="D21" s="20">
        <v>1100</v>
      </c>
      <c r="E21" s="28"/>
    </row>
    <row r="22" spans="1:5">
      <c r="A22" s="19">
        <v>17</v>
      </c>
      <c r="B22" s="20">
        <v>925</v>
      </c>
      <c r="C22" s="20">
        <v>925</v>
      </c>
      <c r="D22" s="20">
        <v>1125</v>
      </c>
      <c r="E22" s="28"/>
    </row>
    <row r="23" spans="1:5">
      <c r="A23" s="19">
        <v>18</v>
      </c>
      <c r="B23" s="20">
        <v>950</v>
      </c>
      <c r="C23" s="20">
        <v>950</v>
      </c>
      <c r="D23" s="20">
        <v>1150</v>
      </c>
      <c r="E23" s="28"/>
    </row>
    <row r="24" spans="1:5">
      <c r="A24" s="19">
        <v>19</v>
      </c>
      <c r="B24" s="20">
        <v>950</v>
      </c>
      <c r="C24" s="20">
        <v>950</v>
      </c>
      <c r="D24" s="20">
        <v>1150</v>
      </c>
      <c r="E24" s="28"/>
    </row>
    <row r="25" spans="1:5" ht="14.4" thickBot="1">
      <c r="A25" s="21">
        <v>20</v>
      </c>
      <c r="B25" s="22">
        <v>950</v>
      </c>
      <c r="C25" s="22">
        <v>950</v>
      </c>
      <c r="D25" s="22">
        <v>1150</v>
      </c>
      <c r="E25" s="29"/>
    </row>
    <row r="26" spans="1:5">
      <c r="A26" s="17">
        <v>10</v>
      </c>
      <c r="B26" s="18">
        <v>600</v>
      </c>
      <c r="C26" s="18">
        <v>600</v>
      </c>
      <c r="D26" s="18">
        <v>775</v>
      </c>
      <c r="E26" s="27" t="s">
        <v>32</v>
      </c>
    </row>
    <row r="27" spans="1:5">
      <c r="A27" s="19">
        <v>11</v>
      </c>
      <c r="B27" s="20">
        <v>675</v>
      </c>
      <c r="C27" s="20">
        <v>675</v>
      </c>
      <c r="D27" s="20">
        <v>875</v>
      </c>
      <c r="E27" s="28"/>
    </row>
    <row r="28" spans="1:5">
      <c r="A28" s="19">
        <v>12</v>
      </c>
      <c r="B28" s="20">
        <v>750</v>
      </c>
      <c r="C28" s="20">
        <v>750</v>
      </c>
      <c r="D28" s="20">
        <v>975</v>
      </c>
      <c r="E28" s="28"/>
    </row>
    <row r="29" spans="1:5">
      <c r="A29" s="19">
        <v>13</v>
      </c>
      <c r="B29" s="20">
        <v>825</v>
      </c>
      <c r="C29" s="20">
        <v>825</v>
      </c>
      <c r="D29" s="20">
        <v>1050</v>
      </c>
      <c r="E29" s="28"/>
    </row>
    <row r="30" spans="1:5">
      <c r="A30" s="19">
        <v>14</v>
      </c>
      <c r="B30" s="20">
        <v>900</v>
      </c>
      <c r="C30" s="20">
        <v>900</v>
      </c>
      <c r="D30" s="20">
        <v>1125</v>
      </c>
      <c r="E30" s="28"/>
    </row>
    <row r="31" spans="1:5">
      <c r="A31" s="19">
        <v>15</v>
      </c>
      <c r="B31" s="20">
        <v>975</v>
      </c>
      <c r="C31" s="20">
        <v>975</v>
      </c>
      <c r="D31" s="20">
        <v>1225</v>
      </c>
      <c r="E31" s="28"/>
    </row>
    <row r="32" spans="1:5">
      <c r="A32" s="19">
        <v>16</v>
      </c>
      <c r="B32" s="20">
        <v>1050</v>
      </c>
      <c r="C32" s="20">
        <v>1050</v>
      </c>
      <c r="D32" s="20">
        <v>1325</v>
      </c>
      <c r="E32" s="28"/>
    </row>
    <row r="33" spans="1:5">
      <c r="A33" s="19">
        <v>17</v>
      </c>
      <c r="B33" s="20">
        <v>1125</v>
      </c>
      <c r="C33" s="20">
        <v>1125</v>
      </c>
      <c r="D33" s="20">
        <v>1400</v>
      </c>
      <c r="E33" s="28"/>
    </row>
    <row r="34" spans="1:5">
      <c r="A34" s="19">
        <v>18</v>
      </c>
      <c r="B34" s="20">
        <v>1200</v>
      </c>
      <c r="C34" s="20">
        <v>1200</v>
      </c>
      <c r="D34" s="20">
        <v>1475</v>
      </c>
      <c r="E34" s="28"/>
    </row>
    <row r="35" spans="1:5">
      <c r="A35" s="19">
        <v>19</v>
      </c>
      <c r="B35" s="20">
        <v>1275</v>
      </c>
      <c r="C35" s="20">
        <v>1275</v>
      </c>
      <c r="D35" s="20">
        <v>1550</v>
      </c>
      <c r="E35" s="28"/>
    </row>
    <row r="36" spans="1:5" ht="14.4" thickBot="1">
      <c r="A36" s="21">
        <v>20</v>
      </c>
      <c r="B36" s="22">
        <v>1275</v>
      </c>
      <c r="C36" s="22">
        <v>1275</v>
      </c>
      <c r="D36" s="22">
        <v>1550</v>
      </c>
      <c r="E36" s="29"/>
    </row>
  </sheetData>
  <mergeCells count="4">
    <mergeCell ref="J1:K1"/>
    <mergeCell ref="O1:P1"/>
    <mergeCell ref="E15:E25"/>
    <mergeCell ref="E26:E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Hanna Anneliese Dandyk</dc:creator>
  <cp:lastModifiedBy>Dandyk, Christian</cp:lastModifiedBy>
  <dcterms:created xsi:type="dcterms:W3CDTF">2024-09-09T12:37:08Z</dcterms:created>
  <dcterms:modified xsi:type="dcterms:W3CDTF">2025-06-30T07:52:28Z</dcterms:modified>
</cp:coreProperties>
</file>