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Christi.Dandyk1\Desktop\"/>
    </mc:Choice>
  </mc:AlternateContent>
  <xr:revisionPtr revIDLastSave="0" documentId="13_ncr:1_{49750673-F4F9-4DFA-A438-A4D4A784869F}" xr6:coauthVersionLast="47" xr6:coauthVersionMax="47" xr10:uidLastSave="{00000000-0000-0000-0000-000000000000}"/>
  <bookViews>
    <workbookView xWindow="-108" yWindow="-108" windowWidth="23256" windowHeight="12456" xr2:uid="{55894547-99B0-46DF-A570-8FCCBC996FFB}"/>
  </bookViews>
  <sheets>
    <sheet name="Leistungsbewertung" sheetId="1" r:id="rId1"/>
    <sheet name="50m" sheetId="2" state="hidden" r:id="rId2"/>
    <sheet name="75-100m" sheetId="3" state="hidden" r:id="rId3"/>
    <sheet name="Hoch" sheetId="4" state="hidden" r:id="rId4"/>
    <sheet name="Weit" sheetId="5" state="hidden" r:id="rId5"/>
    <sheet name="Schlag" sheetId="7" state="hidden" r:id="rId6"/>
    <sheet name="Kugel" sheetId="8" state="hidden" r:id="rId7"/>
    <sheet name="Seilspringen" sheetId="9" state="hidden" r:id="rId8"/>
    <sheet name="Endurance" sheetId="10" state="hidden" r:id="rId9"/>
    <sheet name="Situps" sheetId="11" state="hidden" r:id="rId10"/>
    <sheet name="Stützkraft" sheetId="12" state="hidden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1" l="1"/>
  <c r="Q6" i="1"/>
  <c r="S5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K5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I5" i="1"/>
  <c r="G5" i="1"/>
  <c r="U5" i="1"/>
  <c r="W5" i="1"/>
  <c r="Y5" i="1"/>
  <c r="AA5" i="1"/>
  <c r="AC5" i="1"/>
  <c r="G19" i="1"/>
  <c r="I19" i="1"/>
  <c r="K19" i="1"/>
  <c r="Q19" i="1"/>
  <c r="S19" i="1"/>
  <c r="U19" i="1"/>
  <c r="W19" i="1"/>
  <c r="Y19" i="1"/>
  <c r="AA19" i="1"/>
  <c r="AC19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Q7" i="1"/>
  <c r="Q8" i="1"/>
  <c r="Q9" i="1"/>
  <c r="Q10" i="1"/>
  <c r="Q11" i="1"/>
  <c r="Q12" i="1"/>
  <c r="Q13" i="1"/>
  <c r="Q14" i="1"/>
  <c r="Q15" i="1"/>
  <c r="Q16" i="1"/>
  <c r="Q17" i="1"/>
  <c r="Q18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<sst xmlns="http://schemas.openxmlformats.org/spreadsheetml/2006/main" count="562" uniqueCount="68">
  <si>
    <t>Vorname</t>
  </si>
  <si>
    <t>Name</t>
  </si>
  <si>
    <t>Klasse</t>
  </si>
  <si>
    <t>Geschlecht</t>
  </si>
  <si>
    <t>50m Sprint</t>
  </si>
  <si>
    <t>75m Sprint</t>
  </si>
  <si>
    <t>100m Sprint</t>
  </si>
  <si>
    <t>200g Schlagballweitwurf</t>
  </si>
  <si>
    <t>80g Schlagballweitwurf</t>
  </si>
  <si>
    <t>Seilspringen</t>
  </si>
  <si>
    <t>Endurance</t>
  </si>
  <si>
    <t>Sprintlauf</t>
  </si>
  <si>
    <t>Note</t>
  </si>
  <si>
    <t>SEP</t>
  </si>
  <si>
    <t>Weiblich</t>
  </si>
  <si>
    <t>SJG 3</t>
  </si>
  <si>
    <t>SJG 4</t>
  </si>
  <si>
    <t>SJG 5</t>
  </si>
  <si>
    <t>SJG 6</t>
  </si>
  <si>
    <t>SJG 7</t>
  </si>
  <si>
    <t>SJG 8</t>
  </si>
  <si>
    <t>SJG 9</t>
  </si>
  <si>
    <t>SJG 10</t>
  </si>
  <si>
    <t>SJG 11/12</t>
  </si>
  <si>
    <t>50m</t>
  </si>
  <si>
    <t>Männlich</t>
  </si>
  <si>
    <t>Punkte</t>
  </si>
  <si>
    <t>W</t>
  </si>
  <si>
    <t>M</t>
  </si>
  <si>
    <t>Punkte 1</t>
  </si>
  <si>
    <t>Punkte 2</t>
  </si>
  <si>
    <t>Punkte 3</t>
  </si>
  <si>
    <t>Punkte 4</t>
  </si>
  <si>
    <t>Punkte 5</t>
  </si>
  <si>
    <t>Punkte 6</t>
  </si>
  <si>
    <t>Punkte 7</t>
  </si>
  <si>
    <t>Punkte 8</t>
  </si>
  <si>
    <t>Punkte 9</t>
  </si>
  <si>
    <t>Punkte 10</t>
  </si>
  <si>
    <t>Punkte 11</t>
  </si>
  <si>
    <t>Punkte 12</t>
  </si>
  <si>
    <t>Punkte 13</t>
  </si>
  <si>
    <t>Punkte 14</t>
  </si>
  <si>
    <t>Punkte 15</t>
  </si>
  <si>
    <t>weiblich</t>
  </si>
  <si>
    <t>Wert</t>
  </si>
  <si>
    <t>männlich</t>
  </si>
  <si>
    <t>Hochsprung</t>
  </si>
  <si>
    <t>Punkte 0</t>
  </si>
  <si>
    <t>Weitsprung</t>
  </si>
  <si>
    <t>80g</t>
  </si>
  <si>
    <t>200g</t>
  </si>
  <si>
    <t>Kugelstoßen</t>
  </si>
  <si>
    <t>Situps</t>
  </si>
  <si>
    <t>Stützkraft</t>
  </si>
  <si>
    <t>Note 50m</t>
  </si>
  <si>
    <t>Note 70m</t>
  </si>
  <si>
    <t>Note 100m</t>
  </si>
  <si>
    <t>Note Hochsprung</t>
  </si>
  <si>
    <t>Note Weitsprung</t>
  </si>
  <si>
    <t>Note Kugelstoßen</t>
  </si>
  <si>
    <t>Note Seilspringen</t>
  </si>
  <si>
    <t>Note Situps</t>
  </si>
  <si>
    <t>Note Endurance</t>
  </si>
  <si>
    <t>Note Stützkraft</t>
  </si>
  <si>
    <t>Schuljahrgang-stufe</t>
  </si>
  <si>
    <t>Note 200g  Schlagballweitwurf</t>
  </si>
  <si>
    <t>Note 80g  Schlagballweitwurf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</si>
</sst>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6" tint="-0.249977111117893"/>
        <bgColor theme="9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16" fontId="0" fillId="0" borderId="0" xfId="0" applyNumberFormat="1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0" fillId="0" borderId="0" xfId="0" applyNumberFormat="1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Alignment="1">
      <alignment horizontal="center"/>
    </xf>
  </cellXfs>
  <cellStyles count="1">
    <cellStyle name="Standard" xfId="0" builtinId="0"/>
  </cellStyles>
  <dxfs count="31">
    <dxf>
      <numFmt numFmtId="0" formatCode="General"/>
    </dxf>
    <dxf>
      <numFmt numFmtId="0" formatCode="General"/>
    </dxf>
    <dxf>
      <numFmt numFmtId="0" formatCode="General"/>
    </dxf>
    <dxf>
      <protection locked="0" hidden="0"/>
    </dxf>
    <dxf>
      <numFmt numFmtId="0" formatCode="General"/>
    </dxf>
    <dxf>
      <protection locked="0" hidden="0"/>
    </dxf>
    <dxf>
      <numFmt numFmtId="0" formatCode="General"/>
    </dxf>
    <dxf>
      <protection locked="0" hidden="0"/>
    </dxf>
    <dxf>
      <numFmt numFmtId="0" formatCode="General"/>
    </dxf>
    <dxf>
      <protection locked="0" hidden="0"/>
    </dxf>
    <dxf>
      <numFmt numFmtId="0" formatCode="General"/>
    </dxf>
    <dxf>
      <protection locked="0" hidden="0"/>
    </dxf>
    <dxf>
      <numFmt numFmtId="0" formatCode="General"/>
    </dxf>
    <dxf>
      <protection locked="0" hidden="0"/>
    </dxf>
    <dxf>
      <numFmt numFmtId="0" formatCode="General"/>
    </dxf>
    <dxf>
      <protection locked="0" hidden="0"/>
    </dxf>
    <dxf>
      <protection locked="0" hidden="0"/>
    </dxf>
    <dxf>
      <protection locked="0" hidden="0"/>
    </dxf>
    <dxf>
      <numFmt numFmtId="0" formatCode="General"/>
    </dxf>
    <dxf>
      <protection locked="0" hidden="0"/>
    </dxf>
    <dxf>
      <numFmt numFmtId="0" formatCode="General"/>
    </dxf>
    <dxf>
      <protection locked="0" hidden="0"/>
    </dxf>
    <dxf>
      <numFmt numFmtId="30" formatCode="@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9"/>
          <bgColor theme="9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24310</xdr:rowOff>
    </xdr:from>
    <xdr:to>
      <xdr:col>1</xdr:col>
      <xdr:colOff>426720</xdr:colOff>
      <xdr:row>2</xdr:row>
      <xdr:rowOff>176023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1B9B701-50BF-91AD-E220-F1E1BBCF2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100" y="24310"/>
          <a:ext cx="1318260" cy="51747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430E29-68A6-4582-BA8E-F3EEC1829487}" name="Tabelle1" displayName="Tabelle1" ref="A4:AC100" totalsRowShown="0" headerRowDxfId="24" headerRowBorderDxfId="23">
  <sortState xmlns:xlrd2="http://schemas.microsoft.com/office/spreadsheetml/2017/richdata2" ref="A5:X18">
    <sortCondition ref="D4:D18"/>
  </sortState>
  <tableColumns count="29">
    <tableColumn id="1" xr3:uid="{E3A59C2E-0D7B-4C5B-BB38-CC04826015E4}" name="Vorname"/>
    <tableColumn id="2" xr3:uid="{CC08C880-73FF-43CB-90F2-0CF56FF3B756}" name="Name"/>
    <tableColumn id="3" xr3:uid="{E85099F4-95E6-422B-9769-28333ED47E20}" name="Klasse" dataDxfId="22"/>
    <tableColumn id="4" xr3:uid="{83E962DD-8932-4472-9316-641AFEB8EE9C}" name="Schuljahrgang-stufe"/>
    <tableColumn id="5" xr3:uid="{C6D129B3-2E8F-43EC-BCDB-B3535FF3747A}" name="Geschlecht"/>
    <tableColumn id="6" xr3:uid="{B0A04E57-E0D3-4534-9305-4CC9EE39AF3E}" name="50m Sprint"/>
    <tableColumn id="18" xr3:uid="{CE22693E-D635-41F1-91E7-A225F71DA31B}" name="Note 50m">
      <calculatedColumnFormula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calculatedColumnFormula>
    </tableColumn>
    <tableColumn id="7" xr3:uid="{3342A4BA-EE8C-4A48-9F16-422FBE539184}" name="75m Sprint" dataDxfId="21"/>
    <tableColumn id="19" xr3:uid="{BE7727AE-A535-446B-9E50-8A70CC373BC8}" name="Note 70m" dataDxfId="20">
      <calculatedColumnFormula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calculatedColumnFormula>
    </tableColumn>
    <tableColumn id="8" xr3:uid="{599B3755-9610-4193-AB45-9D7BC09A8586}" name="100m Sprint" dataDxfId="19"/>
    <tableColumn id="20" xr3:uid="{9F3DB66C-51F7-4997-8FC2-D38566BCFA4B}" name="Note 100m" dataDxfId="18">
      <calculatedColumnFormula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calculatedColumnFormula>
    </tableColumn>
    <tableColumn id="9" xr3:uid="{4D29B5E1-3930-4AA1-AFA6-B0E101974EA5}" name="Hochsprung" dataDxfId="17"/>
    <tableColumn id="21" xr3:uid="{E0A06CBC-B241-418E-87AB-8083F08BE7E5}" name="Note Hochsprung" dataDxfId="1">
      <calculatedColumnFormula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calculatedColumnFormula>
    </tableColumn>
    <tableColumn id="10" xr3:uid="{DDEEB88F-F22C-497D-9446-BAF7BA13DC45}" name="Weitsprung" dataDxfId="16"/>
    <tableColumn id="22" xr3:uid="{A76CD15E-83BA-455F-AC8D-B64313F4CA62}" name="Note Weitsprung" dataDxfId="0">
      <calculatedColumnFormula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calculatedColumnFormula>
    </tableColumn>
    <tableColumn id="11" xr3:uid="{E5BBFBAB-5F4E-4ABA-A2C3-B88CE45562C8}" name="Kugelstoßen" dataDxfId="15"/>
    <tableColumn id="23" xr3:uid="{6C7D63DE-1728-49A1-8096-11C2FB2CEAB5}" name="Note Kugelstoßen" dataDxfId="14">
      <calculatedColumnFormula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calculatedColumnFormula>
    </tableColumn>
    <tableColumn id="12" xr3:uid="{641888D1-4C84-401A-A295-9E3833DAAE80}" name="200g Schlagballweitwurf" dataDxfId="13"/>
    <tableColumn id="24" xr3:uid="{D6E46C26-A119-4F45-B261-3B19315BC750}" name="Note 200g  Schlagballweitwurf" dataDxfId="12">
      <calculatedColumnFormula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calculatedColumnFormula>
    </tableColumn>
    <tableColumn id="13" xr3:uid="{880B25F1-32FE-4899-A340-7D3B7F8D2927}" name="80g Schlagballweitwurf" dataDxfId="11"/>
    <tableColumn id="25" xr3:uid="{7179065A-4899-4C6C-86E3-46EC01DF1118}" name="Note 80g  Schlagballweitwurf" dataDxfId="10">
      <calculatedColumnFormula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calculatedColumnFormula>
    </tableColumn>
    <tableColumn id="14" xr3:uid="{918CB88F-CBBD-4161-85A6-1E14F021E4E1}" name="Seilspringen" dataDxfId="9"/>
    <tableColumn id="26" xr3:uid="{A68206E9-1437-4897-B744-0E3242EDBA70}" name="Note Seilspringen" dataDxfId="8">
      <calculatedColumnFormula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calculatedColumnFormula>
    </tableColumn>
    <tableColumn id="15" xr3:uid="{62919BC7-A4CC-45B9-88CC-7BC5709BF81D}" name="Endurance" dataDxfId="7"/>
    <tableColumn id="27" xr3:uid="{D0CBB28E-01DC-43AE-993A-41C7216925EF}" name="Note Endurance" dataDxfId="6">
      <calculatedColumnFormula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calculatedColumnFormula>
    </tableColumn>
    <tableColumn id="16" xr3:uid="{F9C3B719-ADBA-42A2-B573-F71540C8DF0B}" name="Situps" dataDxfId="5"/>
    <tableColumn id="28" xr3:uid="{099978DC-888A-4CCB-9FC8-3BDDE51FEBFC}" name="Note Situps" dataDxfId="4">
      <calculatedColumnFormula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calculatedColumnFormula>
    </tableColumn>
    <tableColumn id="17" xr3:uid="{F13E02A2-861E-41D3-A04C-74353F8CC947}" name="Stützkraft" dataDxfId="3"/>
    <tableColumn id="29" xr3:uid="{83A76CEC-6E1A-4149-B8A1-1D7ECF623770}" name="Note Stützkraft" dataDxfId="2">
      <calculatedColumnFormula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08D8C-0FD5-4F21-B7C7-AFB2F6624F15}">
  <dimension ref="A3:AC100"/>
  <sheetViews>
    <sheetView tabSelected="1" zoomScale="85" zoomScaleNormal="85" workbookViewId="0">
      <selection activeCell="AA19" sqref="AA19"/>
    </sheetView>
  </sheetViews>
  <sheetFormatPr baseColWidth="10" defaultRowHeight="13.8"/>
  <cols>
    <col min="1" max="1" width="13.59765625" customWidth="1"/>
    <col min="2" max="2" width="12.59765625" customWidth="1"/>
    <col min="3" max="3" width="8.69921875" style="1" customWidth="1"/>
    <col min="4" max="4" width="16.3984375" customWidth="1"/>
    <col min="5" max="5" width="10.8984375" customWidth="1"/>
    <col min="6" max="6" width="9" customWidth="1"/>
    <col min="7" max="7" width="10.3984375" customWidth="1"/>
    <col min="8" max="8" width="9.19921875" customWidth="1"/>
    <col min="9" max="9" width="12.796875" customWidth="1"/>
    <col min="10" max="10" width="10" customWidth="1"/>
    <col min="11" max="11" width="11.296875" customWidth="1"/>
    <col min="12" max="12" width="13.3984375" customWidth="1"/>
    <col min="13" max="14" width="13" customWidth="1"/>
    <col min="15" max="15" width="11.19921875" customWidth="1"/>
    <col min="16" max="16" width="13.8984375" customWidth="1"/>
    <col min="17" max="17" width="12.796875" customWidth="1"/>
    <col min="18" max="18" width="18.69921875" customWidth="1"/>
    <col min="19" max="19" width="20" customWidth="1"/>
    <col min="20" max="20" width="18.19921875" customWidth="1"/>
    <col min="21" max="21" width="18.59765625" customWidth="1"/>
    <col min="22" max="22" width="13.19921875" customWidth="1"/>
    <col min="23" max="23" width="14" customWidth="1"/>
    <col min="24" max="24" width="11.69921875" customWidth="1"/>
    <col min="25" max="25" width="13.5" customWidth="1"/>
    <col min="26" max="26" width="11.69921875" customWidth="1"/>
    <col min="27" max="27" width="13.796875" customWidth="1"/>
    <col min="28" max="28" width="11.69921875" customWidth="1"/>
    <col min="29" max="29" width="14.59765625" customWidth="1"/>
  </cols>
  <sheetData>
    <row r="3" spans="1:29" ht="14.4" thickBot="1"/>
    <row r="4" spans="1:29" ht="32.4" customHeight="1" thickBot="1">
      <c r="A4" s="3" t="s">
        <v>0</v>
      </c>
      <c r="B4" s="4" t="s">
        <v>1</v>
      </c>
      <c r="C4" s="5" t="s">
        <v>2</v>
      </c>
      <c r="D4" s="4" t="s">
        <v>65</v>
      </c>
      <c r="E4" s="4" t="s">
        <v>3</v>
      </c>
      <c r="F4" s="4" t="s">
        <v>4</v>
      </c>
      <c r="G4" s="7" t="s">
        <v>55</v>
      </c>
      <c r="H4" s="4" t="s">
        <v>5</v>
      </c>
      <c r="I4" s="6" t="s">
        <v>56</v>
      </c>
      <c r="J4" s="4" t="s">
        <v>6</v>
      </c>
      <c r="K4" s="7" t="s">
        <v>57</v>
      </c>
      <c r="L4" s="4" t="s">
        <v>47</v>
      </c>
      <c r="M4" s="7" t="s">
        <v>58</v>
      </c>
      <c r="N4" s="4" t="s">
        <v>49</v>
      </c>
      <c r="O4" s="7" t="s">
        <v>59</v>
      </c>
      <c r="P4" s="4" t="s">
        <v>52</v>
      </c>
      <c r="Q4" s="7" t="s">
        <v>60</v>
      </c>
      <c r="R4" s="4" t="s">
        <v>7</v>
      </c>
      <c r="S4" s="7" t="s">
        <v>66</v>
      </c>
      <c r="T4" s="4" t="s">
        <v>8</v>
      </c>
      <c r="U4" s="7" t="s">
        <v>67</v>
      </c>
      <c r="V4" s="4" t="s">
        <v>9</v>
      </c>
      <c r="W4" s="7" t="s">
        <v>61</v>
      </c>
      <c r="X4" s="4" t="s">
        <v>10</v>
      </c>
      <c r="Y4" s="7" t="s">
        <v>63</v>
      </c>
      <c r="Z4" s="4" t="s">
        <v>53</v>
      </c>
      <c r="AA4" s="7" t="s">
        <v>62</v>
      </c>
      <c r="AB4" s="4" t="s">
        <v>54</v>
      </c>
      <c r="AC4" s="8" t="s">
        <v>64</v>
      </c>
    </row>
    <row r="5" spans="1:29">
      <c r="A5" s="10"/>
      <c r="B5" s="10"/>
      <c r="C5" s="11"/>
      <c r="D5" s="10"/>
      <c r="E5" s="10"/>
      <c r="F5" s="10"/>
      <c r="G5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5" s="10"/>
      <c r="I5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5" s="10"/>
      <c r="K5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5" s="10"/>
      <c r="M5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5" s="10"/>
      <c r="O5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5" s="10"/>
      <c r="Q5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5" s="10"/>
      <c r="S5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5" s="10"/>
      <c r="U5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5" s="10"/>
      <c r="W5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5" s="10"/>
      <c r="Y5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5" s="10"/>
      <c r="AA5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5" s="10"/>
      <c r="AC5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6" spans="1:29">
      <c r="A6" s="10"/>
      <c r="B6" s="10"/>
      <c r="C6" s="11"/>
      <c r="D6" s="10"/>
      <c r="E6" s="10"/>
      <c r="F6" s="10"/>
      <c r="G6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6" s="10"/>
      <c r="I6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6" s="10"/>
      <c r="K6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6" s="10"/>
      <c r="M6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6" s="10"/>
      <c r="O6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6" s="10"/>
      <c r="Q6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6" s="10"/>
      <c r="S6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6" s="10"/>
      <c r="U6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6" s="10"/>
      <c r="W6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6" s="10"/>
      <c r="Y6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6" s="10"/>
      <c r="AA6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6" s="10"/>
      <c r="AC6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7" spans="1:29">
      <c r="A7" s="10"/>
      <c r="B7" s="10"/>
      <c r="C7" s="11"/>
      <c r="D7" s="10"/>
      <c r="E7" s="10"/>
      <c r="F7" s="10"/>
      <c r="G7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7" s="10"/>
      <c r="I7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7" s="10"/>
      <c r="K7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7" s="10"/>
      <c r="M7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7" s="10"/>
      <c r="O7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7" s="10"/>
      <c r="Q7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7" s="10"/>
      <c r="S7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7" s="10"/>
      <c r="U7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7" s="10"/>
      <c r="W7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7" s="10"/>
      <c r="Y7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7" s="10"/>
      <c r="AA7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7" s="10"/>
      <c r="AC7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8" spans="1:29">
      <c r="A8" s="10"/>
      <c r="B8" s="10"/>
      <c r="C8" s="11"/>
      <c r="D8" s="10"/>
      <c r="E8" s="10"/>
      <c r="F8" s="10"/>
      <c r="G8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8" s="10"/>
      <c r="I8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8" s="10"/>
      <c r="K8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8" s="10"/>
      <c r="M8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8" s="10"/>
      <c r="O8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8" s="10"/>
      <c r="Q8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8" s="10"/>
      <c r="S8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8" s="10"/>
      <c r="U8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8" s="10"/>
      <c r="W8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8" s="10"/>
      <c r="Y8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8" s="10"/>
      <c r="AA8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8" s="10"/>
      <c r="AC8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9" spans="1:29">
      <c r="A9" s="10"/>
      <c r="B9" s="10"/>
      <c r="C9" s="11"/>
      <c r="D9" s="10"/>
      <c r="E9" s="10"/>
      <c r="F9" s="10"/>
      <c r="G9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9" s="10"/>
      <c r="I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9" s="10"/>
      <c r="K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9" s="10"/>
      <c r="M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9" s="10"/>
      <c r="O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9" s="10"/>
      <c r="Q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9" s="10"/>
      <c r="S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9" s="10"/>
      <c r="U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9" s="10"/>
      <c r="W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9" s="10"/>
      <c r="Y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9" s="10"/>
      <c r="AA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9" s="10"/>
      <c r="AC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10" spans="1:29">
      <c r="A10" s="10"/>
      <c r="B10" s="10"/>
      <c r="C10" s="11"/>
      <c r="D10" s="10"/>
      <c r="E10" s="10"/>
      <c r="F10" s="10"/>
      <c r="G10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10" s="10"/>
      <c r="I10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10" s="10"/>
      <c r="K10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10" s="10"/>
      <c r="M10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10" s="10"/>
      <c r="O10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10" s="10"/>
      <c r="Q10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10" s="10"/>
      <c r="S10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10" s="10"/>
      <c r="U10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10" s="10"/>
      <c r="W10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10" s="10"/>
      <c r="Y10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10" s="10"/>
      <c r="AA10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10" s="10"/>
      <c r="AC10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11" spans="1:29">
      <c r="A11" s="10"/>
      <c r="B11" s="10"/>
      <c r="C11" s="11"/>
      <c r="D11" s="10"/>
      <c r="E11" s="10"/>
      <c r="F11" s="10"/>
      <c r="G11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11" s="10"/>
      <c r="I11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11" s="10"/>
      <c r="K11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11" s="10"/>
      <c r="M11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11" s="10"/>
      <c r="O11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11" s="10"/>
      <c r="Q11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11" s="10"/>
      <c r="S11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11" s="10"/>
      <c r="U11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11" s="10"/>
      <c r="W11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11" s="10"/>
      <c r="Y11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11" s="10"/>
      <c r="AA11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11" s="10"/>
      <c r="AC11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12" spans="1:29">
      <c r="A12" s="10"/>
      <c r="B12" s="10"/>
      <c r="C12" s="11"/>
      <c r="D12" s="10"/>
      <c r="E12" s="10"/>
      <c r="F12" s="10"/>
      <c r="G12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12" s="10"/>
      <c r="I12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12" s="10"/>
      <c r="K12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12" s="10"/>
      <c r="M12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12" s="10"/>
      <c r="O12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12" s="10"/>
      <c r="Q12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12" s="10"/>
      <c r="S12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12" s="10"/>
      <c r="U12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12" s="10"/>
      <c r="W12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12" s="10"/>
      <c r="Y12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12" s="10"/>
      <c r="AA12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12" s="10"/>
      <c r="AC12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13" spans="1:29">
      <c r="A13" s="10"/>
      <c r="B13" s="10"/>
      <c r="C13" s="11"/>
      <c r="D13" s="10"/>
      <c r="E13" s="10"/>
      <c r="F13" s="10"/>
      <c r="G13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13" s="10"/>
      <c r="I13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13" s="10"/>
      <c r="K13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13" s="10"/>
      <c r="M13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13" s="10"/>
      <c r="O13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13" s="10"/>
      <c r="Q13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13" s="10"/>
      <c r="S13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13" s="10"/>
      <c r="U13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13" s="10"/>
      <c r="W13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13" s="10"/>
      <c r="Y13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13" s="10"/>
      <c r="AA13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13" s="10"/>
      <c r="AC13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14" spans="1:29">
      <c r="A14" s="10"/>
      <c r="B14" s="10"/>
      <c r="C14" s="11"/>
      <c r="D14" s="10"/>
      <c r="E14" s="10"/>
      <c r="F14" s="10"/>
      <c r="G14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14" s="10"/>
      <c r="I14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14" s="10"/>
      <c r="K14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14" s="10"/>
      <c r="M14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14" s="10"/>
      <c r="O14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14" s="10"/>
      <c r="Q14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14" s="10"/>
      <c r="S14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14" s="10"/>
      <c r="U14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14" s="10"/>
      <c r="W14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14" s="10"/>
      <c r="Y14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14" s="10"/>
      <c r="AA14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14" s="10"/>
      <c r="AC14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15" spans="1:29">
      <c r="A15" s="10"/>
      <c r="B15" s="10"/>
      <c r="C15" s="11"/>
      <c r="D15" s="10"/>
      <c r="E15" s="10"/>
      <c r="F15" s="10"/>
      <c r="G15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15" s="10"/>
      <c r="I15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15" s="10"/>
      <c r="K15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15" s="10"/>
      <c r="M15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15" s="10"/>
      <c r="O15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15" s="10"/>
      <c r="Q15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15" s="10"/>
      <c r="S15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15" s="10"/>
      <c r="U15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15" s="10"/>
      <c r="W15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15" s="10"/>
      <c r="Y15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15" s="10"/>
      <c r="AA15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15" s="10"/>
      <c r="AC15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16" spans="1:29">
      <c r="A16" s="10"/>
      <c r="B16" s="10"/>
      <c r="C16" s="11"/>
      <c r="D16" s="10"/>
      <c r="E16" s="10"/>
      <c r="F16" s="10"/>
      <c r="G16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16" s="10"/>
      <c r="I16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16" s="10"/>
      <c r="K16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16" s="10"/>
      <c r="M16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16" s="10"/>
      <c r="O16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16" s="10"/>
      <c r="Q16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16" s="10"/>
      <c r="S16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16" s="10"/>
      <c r="U16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16" s="10"/>
      <c r="W16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16" s="10"/>
      <c r="Y16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16" s="10"/>
      <c r="AA16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16" s="10"/>
      <c r="AC16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17" spans="1:29">
      <c r="A17" s="10"/>
      <c r="B17" s="10"/>
      <c r="C17" s="11"/>
      <c r="D17" s="10"/>
      <c r="E17" s="10"/>
      <c r="F17" s="10"/>
      <c r="G17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17" s="10"/>
      <c r="I17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17" s="10"/>
      <c r="K17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17" s="10"/>
      <c r="M17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17" s="10"/>
      <c r="O17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17" s="10"/>
      <c r="Q17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17" s="10"/>
      <c r="S17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17" s="10"/>
      <c r="U17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17" s="10"/>
      <c r="W17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17" s="10"/>
      <c r="Y17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17" s="10"/>
      <c r="AA17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17" s="10"/>
      <c r="AC17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18" spans="1:29">
      <c r="A18" s="10"/>
      <c r="B18" s="10"/>
      <c r="C18" s="11"/>
      <c r="D18" s="10"/>
      <c r="E18" s="10"/>
      <c r="F18" s="10"/>
      <c r="G18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18" s="10"/>
      <c r="I18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18" s="10"/>
      <c r="K18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18" s="10"/>
      <c r="M18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18" s="10"/>
      <c r="O18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18" s="10"/>
      <c r="Q18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18" s="10"/>
      <c r="S18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18" s="10"/>
      <c r="U18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18" s="10"/>
      <c r="W18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18" s="10"/>
      <c r="Y18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18" s="10"/>
      <c r="AA18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18" s="10"/>
      <c r="AC18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19" spans="1:29">
      <c r="A19" s="10"/>
      <c r="B19" s="10"/>
      <c r="C19" s="11"/>
      <c r="D19" s="10"/>
      <c r="E19" s="10"/>
      <c r="F19" s="10"/>
      <c r="G19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19" s="10"/>
      <c r="I1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19" s="10"/>
      <c r="K1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19" s="10"/>
      <c r="M1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19" s="10"/>
      <c r="O1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19" s="10"/>
      <c r="Q1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19" s="10"/>
      <c r="S1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19" s="10"/>
      <c r="U1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19" s="10"/>
      <c r="W1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19" s="10"/>
      <c r="Y1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19" s="10"/>
      <c r="AA1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19" s="10"/>
      <c r="AC1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20" spans="1:29">
      <c r="A20" s="10"/>
      <c r="B20" s="10"/>
      <c r="C20" s="11"/>
      <c r="D20" s="10"/>
      <c r="E20" s="10"/>
      <c r="F20" s="10"/>
      <c r="G20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20" s="10"/>
      <c r="I20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20" s="10"/>
      <c r="K20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20" s="10"/>
      <c r="M20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20" s="10"/>
      <c r="O20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20" s="10"/>
      <c r="Q20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20" s="10"/>
      <c r="S20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20" s="10"/>
      <c r="U20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20" s="10"/>
      <c r="W20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20" s="10"/>
      <c r="Y20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20" s="10"/>
      <c r="AA20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20" s="10"/>
      <c r="AC20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21" spans="1:29">
      <c r="A21" s="10"/>
      <c r="B21" s="10"/>
      <c r="C21" s="11"/>
      <c r="D21" s="10"/>
      <c r="E21" s="10"/>
      <c r="F21" s="10"/>
      <c r="G21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21" s="10"/>
      <c r="I21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21" s="10"/>
      <c r="K21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21" s="10"/>
      <c r="M21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21" s="10"/>
      <c r="O21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21" s="10"/>
      <c r="Q21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21" s="10"/>
      <c r="S21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21" s="10"/>
      <c r="U21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21" s="10"/>
      <c r="W21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21" s="10"/>
      <c r="Y21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21" s="10"/>
      <c r="AA21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21" s="10"/>
      <c r="AC21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22" spans="1:29">
      <c r="A22" s="10"/>
      <c r="B22" s="10"/>
      <c r="C22" s="11"/>
      <c r="D22" s="10"/>
      <c r="E22" s="10"/>
      <c r="F22" s="10"/>
      <c r="G22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22" s="10"/>
      <c r="I22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22" s="10"/>
      <c r="K22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22" s="10"/>
      <c r="M22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22" s="10"/>
      <c r="O22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22" s="10"/>
      <c r="Q22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22" s="10"/>
      <c r="S22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22" s="10"/>
      <c r="U22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22" s="10"/>
      <c r="W22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22" s="10"/>
      <c r="Y22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22" s="10"/>
      <c r="AA22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22" s="10"/>
      <c r="AC22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23" spans="1:29">
      <c r="A23" s="10"/>
      <c r="B23" s="10"/>
      <c r="C23" s="11"/>
      <c r="D23" s="10"/>
      <c r="E23" s="10"/>
      <c r="F23" s="10"/>
      <c r="G23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23" s="10"/>
      <c r="I23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23" s="10"/>
      <c r="K23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23" s="10"/>
      <c r="M23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23" s="10"/>
      <c r="O23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23" s="10"/>
      <c r="Q23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23" s="10"/>
      <c r="S23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23" s="10"/>
      <c r="U23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23" s="10"/>
      <c r="W23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23" s="10"/>
      <c r="Y23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23" s="10"/>
      <c r="AA23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23" s="10"/>
      <c r="AC23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24" spans="1:29">
      <c r="A24" s="10"/>
      <c r="B24" s="10"/>
      <c r="C24" s="11"/>
      <c r="D24" s="10"/>
      <c r="E24" s="10"/>
      <c r="F24" s="10"/>
      <c r="G24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24" s="10"/>
      <c r="I24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24" s="10"/>
      <c r="K24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24" s="10"/>
      <c r="M24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24" s="10"/>
      <c r="O24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24" s="10"/>
      <c r="Q24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24" s="10"/>
      <c r="S24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24" s="10"/>
      <c r="U24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24" s="10"/>
      <c r="W24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24" s="10"/>
      <c r="Y24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24" s="10"/>
      <c r="AA24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24" s="10"/>
      <c r="AC24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25" spans="1:29">
      <c r="A25" s="10"/>
      <c r="B25" s="10"/>
      <c r="C25" s="11"/>
      <c r="D25" s="10"/>
      <c r="E25" s="10"/>
      <c r="F25" s="10"/>
      <c r="G25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25" s="10"/>
      <c r="I25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25" s="10"/>
      <c r="K25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25" s="10"/>
      <c r="M25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25" s="10"/>
      <c r="O25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25" s="10"/>
      <c r="Q25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25" s="10"/>
      <c r="S25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25" s="10"/>
      <c r="U25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25" s="10"/>
      <c r="W25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25" s="10"/>
      <c r="Y25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25" s="10"/>
      <c r="AA25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25" s="10"/>
      <c r="AC25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26" spans="1:29">
      <c r="A26" s="10"/>
      <c r="B26" s="10"/>
      <c r="C26" s="11"/>
      <c r="D26" s="10"/>
      <c r="E26" s="10"/>
      <c r="F26" s="10"/>
      <c r="G26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26" s="10"/>
      <c r="I26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26" s="10"/>
      <c r="K26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26" s="10"/>
      <c r="M26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26" s="10"/>
      <c r="O26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26" s="10"/>
      <c r="Q26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26" s="10"/>
      <c r="S26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26" s="10"/>
      <c r="U26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26" s="10"/>
      <c r="W26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26" s="10"/>
      <c r="Y26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26" s="10"/>
      <c r="AA26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26" s="10"/>
      <c r="AC26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27" spans="1:29">
      <c r="A27" s="10"/>
      <c r="B27" s="10"/>
      <c r="C27" s="11"/>
      <c r="D27" s="10"/>
      <c r="E27" s="10"/>
      <c r="F27" s="10"/>
      <c r="G27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27" s="10"/>
      <c r="I27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27" s="10"/>
      <c r="K27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27" s="10"/>
      <c r="M27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27" s="10"/>
      <c r="O27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27" s="10"/>
      <c r="Q27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27" s="10"/>
      <c r="S27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27" s="10"/>
      <c r="U27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27" s="10"/>
      <c r="W27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27" s="10"/>
      <c r="Y27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27" s="10"/>
      <c r="AA27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27" s="10"/>
      <c r="AC27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28" spans="1:29">
      <c r="A28" s="10"/>
      <c r="B28" s="10"/>
      <c r="C28" s="11"/>
      <c r="D28" s="10"/>
      <c r="E28" s="10"/>
      <c r="F28" s="10"/>
      <c r="G28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28" s="10"/>
      <c r="I28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28" s="10"/>
      <c r="K28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28" s="10"/>
      <c r="M28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28" s="10"/>
      <c r="O28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28" s="10"/>
      <c r="Q28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28" s="10"/>
      <c r="S28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28" s="10"/>
      <c r="U28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28" s="10"/>
      <c r="W28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28" s="10"/>
      <c r="Y28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28" s="10"/>
      <c r="AA28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28" s="10"/>
      <c r="AC28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29" spans="1:29">
      <c r="A29" s="10"/>
      <c r="B29" s="10"/>
      <c r="C29" s="11"/>
      <c r="D29" s="10"/>
      <c r="E29" s="10"/>
      <c r="F29" s="10"/>
      <c r="G29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29" s="10"/>
      <c r="I29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29" s="10"/>
      <c r="K29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29" s="10"/>
      <c r="M29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29" s="10"/>
      <c r="O29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29" s="10"/>
      <c r="Q29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29" s="10"/>
      <c r="S29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29" s="10"/>
      <c r="U29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29" s="10"/>
      <c r="W29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29" s="10"/>
      <c r="Y29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29" s="10"/>
      <c r="AA29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29" s="10"/>
      <c r="AC29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30" spans="1:29">
      <c r="A30" s="10"/>
      <c r="B30" s="10"/>
      <c r="C30" s="11"/>
      <c r="D30" s="10"/>
      <c r="E30" s="10"/>
      <c r="F30" s="10"/>
      <c r="G30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30" s="10"/>
      <c r="I30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30" s="10"/>
      <c r="K30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30" s="10"/>
      <c r="M30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30" s="10"/>
      <c r="O30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30" s="10"/>
      <c r="Q30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30" s="10"/>
      <c r="S30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30" s="10"/>
      <c r="U30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30" s="10"/>
      <c r="W30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30" s="10"/>
      <c r="Y30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30" s="10"/>
      <c r="AA30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30" s="10"/>
      <c r="AC30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31" spans="1:29">
      <c r="A31" s="10"/>
      <c r="B31" s="10"/>
      <c r="C31" s="11"/>
      <c r="D31" s="10"/>
      <c r="E31" s="10"/>
      <c r="F31" s="10"/>
      <c r="G31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31" s="10"/>
      <c r="I31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31" s="10"/>
      <c r="K31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31" s="10"/>
      <c r="M31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31" s="10"/>
      <c r="O31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31" s="10"/>
      <c r="Q31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31" s="10"/>
      <c r="S31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31" s="10"/>
      <c r="U31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31" s="10"/>
      <c r="W31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31" s="10"/>
      <c r="Y31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31" s="10"/>
      <c r="AA31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31" s="10"/>
      <c r="AC31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32" spans="1:29">
      <c r="A32" s="10"/>
      <c r="B32" s="10"/>
      <c r="C32" s="11"/>
      <c r="D32" s="10"/>
      <c r="E32" s="10"/>
      <c r="F32" s="10"/>
      <c r="G32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32" s="10"/>
      <c r="I32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32" s="10"/>
      <c r="K32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32" s="10"/>
      <c r="M32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32" s="10"/>
      <c r="O32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32" s="10"/>
      <c r="Q32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32" s="10"/>
      <c r="S32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32" s="10"/>
      <c r="U32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32" s="10"/>
      <c r="W32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32" s="10"/>
      <c r="Y32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32" s="10"/>
      <c r="AA32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32" s="10"/>
      <c r="AC32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33" spans="1:29">
      <c r="A33" s="10"/>
      <c r="B33" s="10"/>
      <c r="C33" s="11"/>
      <c r="D33" s="10"/>
      <c r="E33" s="10"/>
      <c r="F33" s="10"/>
      <c r="G33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33" s="10"/>
      <c r="I33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33" s="10"/>
      <c r="K33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33" s="10"/>
      <c r="M33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33" s="10"/>
      <c r="O33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33" s="10"/>
      <c r="Q33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33" s="10"/>
      <c r="S33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33" s="10"/>
      <c r="U33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33" s="10"/>
      <c r="W33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33" s="10"/>
      <c r="Y33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33" s="10"/>
      <c r="AA33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33" s="10"/>
      <c r="AC33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34" spans="1:29">
      <c r="A34" s="10"/>
      <c r="B34" s="10"/>
      <c r="C34" s="11"/>
      <c r="D34" s="10"/>
      <c r="E34" s="10"/>
      <c r="F34" s="10"/>
      <c r="G34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34" s="10"/>
      <c r="I34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34" s="10"/>
      <c r="K34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34" s="10"/>
      <c r="M34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34" s="10"/>
      <c r="O34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34" s="10"/>
      <c r="Q34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34" s="10"/>
      <c r="S34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34" s="10"/>
      <c r="U34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34" s="10"/>
      <c r="W34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34" s="10"/>
      <c r="Y34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34" s="10"/>
      <c r="AA34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34" s="10"/>
      <c r="AC34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35" spans="1:29">
      <c r="A35" s="10"/>
      <c r="B35" s="10"/>
      <c r="C35" s="11"/>
      <c r="D35" s="10"/>
      <c r="E35" s="10"/>
      <c r="F35" s="10"/>
      <c r="G35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35" s="10"/>
      <c r="I35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35" s="10"/>
      <c r="K35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35" s="10"/>
      <c r="M35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35" s="10"/>
      <c r="O35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35" s="10"/>
      <c r="Q35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35" s="10"/>
      <c r="S35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35" s="10"/>
      <c r="U35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35" s="10"/>
      <c r="W35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35" s="10"/>
      <c r="Y35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35" s="10"/>
      <c r="AA35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35" s="10"/>
      <c r="AC35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36" spans="1:29">
      <c r="A36" s="10"/>
      <c r="B36" s="10"/>
      <c r="C36" s="11"/>
      <c r="D36" s="10"/>
      <c r="E36" s="10"/>
      <c r="F36" s="10"/>
      <c r="G36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36" s="10"/>
      <c r="I36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36" s="10"/>
      <c r="K36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36" s="10"/>
      <c r="M36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36" s="10"/>
      <c r="O36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36" s="10"/>
      <c r="Q36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36" s="10"/>
      <c r="S36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36" s="10"/>
      <c r="U36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36" s="10"/>
      <c r="W36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36" s="10"/>
      <c r="Y36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36" s="10"/>
      <c r="AA36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36" s="10"/>
      <c r="AC36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37" spans="1:29">
      <c r="A37" s="10"/>
      <c r="B37" s="10"/>
      <c r="C37" s="11"/>
      <c r="D37" s="10"/>
      <c r="E37" s="10"/>
      <c r="F37" s="10"/>
      <c r="G37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37" s="10"/>
      <c r="I37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37" s="10"/>
      <c r="K37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37" s="10"/>
      <c r="M37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37" s="10"/>
      <c r="O37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37" s="10"/>
      <c r="Q37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37" s="10"/>
      <c r="S37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37" s="10"/>
      <c r="U37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37" s="10"/>
      <c r="W37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37" s="10"/>
      <c r="Y37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37" s="10"/>
      <c r="AA37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37" s="10"/>
      <c r="AC37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38" spans="1:29">
      <c r="A38" s="10"/>
      <c r="B38" s="10"/>
      <c r="C38" s="11"/>
      <c r="D38" s="10"/>
      <c r="E38" s="10"/>
      <c r="F38" s="10"/>
      <c r="G38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38" s="10"/>
      <c r="I38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38" s="10"/>
      <c r="K38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38" s="10"/>
      <c r="M38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38" s="10"/>
      <c r="O38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38" s="10"/>
      <c r="Q38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38" s="10"/>
      <c r="S38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38" s="10"/>
      <c r="U38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38" s="10"/>
      <c r="W38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38" s="10"/>
      <c r="Y38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38" s="10"/>
      <c r="AA38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38" s="10"/>
      <c r="AC38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39" spans="1:29">
      <c r="A39" s="10"/>
      <c r="B39" s="10"/>
      <c r="C39" s="11"/>
      <c r="D39" s="10"/>
      <c r="E39" s="10"/>
      <c r="F39" s="10"/>
      <c r="G39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39" s="10"/>
      <c r="I39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39" s="10"/>
      <c r="K39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39" s="10"/>
      <c r="M39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39" s="10"/>
      <c r="O39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39" s="10"/>
      <c r="Q39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39" s="10"/>
      <c r="S39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39" s="10"/>
      <c r="U39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39" s="10"/>
      <c r="W39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39" s="10"/>
      <c r="Y39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39" s="10"/>
      <c r="AA39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39" s="10"/>
      <c r="AC39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40" spans="1:29">
      <c r="A40" s="10"/>
      <c r="B40" s="10"/>
      <c r="C40" s="11"/>
      <c r="D40" s="10"/>
      <c r="E40" s="10"/>
      <c r="F40" s="10"/>
      <c r="G40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40" s="10"/>
      <c r="I40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40" s="10"/>
      <c r="K40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40" s="10"/>
      <c r="M40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40" s="10"/>
      <c r="O40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40" s="10"/>
      <c r="Q40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40" s="10"/>
      <c r="S40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40" s="10"/>
      <c r="U40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40" s="10"/>
      <c r="W40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40" s="10"/>
      <c r="Y40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40" s="10"/>
      <c r="AA40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40" s="10"/>
      <c r="AC40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41" spans="1:29">
      <c r="A41" s="10"/>
      <c r="B41" s="10"/>
      <c r="C41" s="11"/>
      <c r="D41" s="10"/>
      <c r="E41" s="10"/>
      <c r="F41" s="10"/>
      <c r="G41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41" s="10"/>
      <c r="I41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41" s="10"/>
      <c r="K41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41" s="10"/>
      <c r="M41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41" s="10"/>
      <c r="O41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41" s="10"/>
      <c r="Q41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41" s="10"/>
      <c r="S41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41" s="10"/>
      <c r="U41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41" s="10"/>
      <c r="W41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41" s="10"/>
      <c r="Y41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41" s="10"/>
      <c r="AA41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41" s="10"/>
      <c r="AC41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42" spans="1:29">
      <c r="A42" s="10"/>
      <c r="B42" s="10"/>
      <c r="C42" s="11"/>
      <c r="D42" s="10"/>
      <c r="E42" s="10"/>
      <c r="F42" s="10"/>
      <c r="G42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42" s="10"/>
      <c r="I42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42" s="10"/>
      <c r="K42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42" s="10"/>
      <c r="M42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42" s="10"/>
      <c r="O42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42" s="10"/>
      <c r="Q42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42" s="10"/>
      <c r="S42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42" s="10"/>
      <c r="U42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42" s="10"/>
      <c r="W42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42" s="10"/>
      <c r="Y42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42" s="10"/>
      <c r="AA42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42" s="10"/>
      <c r="AC42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43" spans="1:29">
      <c r="A43" s="10"/>
      <c r="B43" s="10"/>
      <c r="C43" s="11"/>
      <c r="D43" s="10"/>
      <c r="E43" s="10"/>
      <c r="F43" s="10"/>
      <c r="G43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43" s="10"/>
      <c r="I43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43" s="10"/>
      <c r="K43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43" s="10"/>
      <c r="M43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43" s="10"/>
      <c r="O43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43" s="10"/>
      <c r="Q43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43" s="10"/>
      <c r="S43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43" s="10"/>
      <c r="U43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43" s="10"/>
      <c r="W43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43" s="10"/>
      <c r="Y43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43" s="10"/>
      <c r="AA43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43" s="10"/>
      <c r="AC43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44" spans="1:29">
      <c r="A44" s="10"/>
      <c r="B44" s="10"/>
      <c r="C44" s="11"/>
      <c r="D44" s="10"/>
      <c r="E44" s="10"/>
      <c r="F44" s="10"/>
      <c r="G44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44" s="10"/>
      <c r="I44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44" s="10"/>
      <c r="K44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44" s="10"/>
      <c r="M44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44" s="10"/>
      <c r="O44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44" s="10"/>
      <c r="Q44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44" s="10"/>
      <c r="S44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44" s="10"/>
      <c r="U44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44" s="10"/>
      <c r="W44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44" s="10"/>
      <c r="Y44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44" s="10"/>
      <c r="AA44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44" s="10"/>
      <c r="AC44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45" spans="1:29">
      <c r="A45" s="10"/>
      <c r="B45" s="10"/>
      <c r="C45" s="11"/>
      <c r="D45" s="10"/>
      <c r="E45" s="10"/>
      <c r="F45" s="10"/>
      <c r="G45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45" s="10"/>
      <c r="I45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45" s="10"/>
      <c r="K45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45" s="10"/>
      <c r="M45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45" s="10"/>
      <c r="O45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45" s="10"/>
      <c r="Q45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45" s="10"/>
      <c r="S45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45" s="10"/>
      <c r="U45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45" s="10"/>
      <c r="W45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45" s="10"/>
      <c r="Y45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45" s="10"/>
      <c r="AA45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45" s="10"/>
      <c r="AC45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46" spans="1:29">
      <c r="A46" s="10"/>
      <c r="B46" s="10"/>
      <c r="C46" s="11"/>
      <c r="D46" s="10"/>
      <c r="E46" s="10"/>
      <c r="F46" s="10"/>
      <c r="G46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46" s="10"/>
      <c r="I46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46" s="10"/>
      <c r="K46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46" s="10"/>
      <c r="M46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46" s="10"/>
      <c r="O46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46" s="10"/>
      <c r="Q46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46" s="10"/>
      <c r="S46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46" s="10"/>
      <c r="U46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46" s="10"/>
      <c r="W46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46" s="10"/>
      <c r="Y46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46" s="10"/>
      <c r="AA46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46" s="10"/>
      <c r="AC46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47" spans="1:29">
      <c r="A47" s="10"/>
      <c r="B47" s="10"/>
      <c r="C47" s="11"/>
      <c r="D47" s="10"/>
      <c r="E47" s="10"/>
      <c r="F47" s="10"/>
      <c r="G47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47" s="10"/>
      <c r="I47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47" s="10"/>
      <c r="K47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47" s="10"/>
      <c r="M47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47" s="10"/>
      <c r="O47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47" s="10"/>
      <c r="Q47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47" s="10"/>
      <c r="S47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47" s="10"/>
      <c r="U47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47" s="10"/>
      <c r="W47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47" s="10"/>
      <c r="Y47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47" s="10"/>
      <c r="AA47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47" s="10"/>
      <c r="AC47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48" spans="1:29">
      <c r="A48" s="10"/>
      <c r="B48" s="10"/>
      <c r="C48" s="11"/>
      <c r="D48" s="10"/>
      <c r="E48" s="10"/>
      <c r="F48" s="10"/>
      <c r="G48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48" s="10"/>
      <c r="I48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48" s="10"/>
      <c r="K48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48" s="10"/>
      <c r="M48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48" s="10"/>
      <c r="O48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48" s="10"/>
      <c r="Q48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48" s="10"/>
      <c r="S48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48" s="10"/>
      <c r="U48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48" s="10"/>
      <c r="W48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48" s="10"/>
      <c r="Y48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48" s="10"/>
      <c r="AA48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48" s="10"/>
      <c r="AC48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49" spans="1:29">
      <c r="A49" s="10"/>
      <c r="B49" s="10"/>
      <c r="C49" s="11"/>
      <c r="D49" s="10"/>
      <c r="E49" s="10"/>
      <c r="F49" s="10"/>
      <c r="G49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49" s="10"/>
      <c r="I49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49" s="10"/>
      <c r="K49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49" s="10"/>
      <c r="M49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49" s="10"/>
      <c r="O49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49" s="10"/>
      <c r="Q49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49" s="10"/>
      <c r="S49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49" s="10"/>
      <c r="U49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49" s="10"/>
      <c r="W49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49" s="10"/>
      <c r="Y49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49" s="10"/>
      <c r="AA49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49" s="10"/>
      <c r="AC49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50" spans="1:29">
      <c r="A50" s="10"/>
      <c r="B50" s="10"/>
      <c r="C50" s="11"/>
      <c r="D50" s="10"/>
      <c r="E50" s="10"/>
      <c r="F50" s="10"/>
      <c r="G50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50" s="10"/>
      <c r="I50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50" s="10"/>
      <c r="K50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50" s="10"/>
      <c r="M50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50" s="10"/>
      <c r="O50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50" s="10"/>
      <c r="Q50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50" s="10"/>
      <c r="S50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50" s="10"/>
      <c r="U50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50" s="10"/>
      <c r="W50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50" s="10"/>
      <c r="Y50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50" s="10"/>
      <c r="AA50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50" s="10"/>
      <c r="AC50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51" spans="1:29">
      <c r="A51" s="10"/>
      <c r="B51" s="10"/>
      <c r="C51" s="11"/>
      <c r="D51" s="10"/>
      <c r="E51" s="10"/>
      <c r="F51" s="10"/>
      <c r="G51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51" s="10"/>
      <c r="I51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51" s="10"/>
      <c r="K51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51" s="10"/>
      <c r="M51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51" s="10"/>
      <c r="O51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51" s="10"/>
      <c r="Q51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51" s="10"/>
      <c r="S51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51" s="10"/>
      <c r="U51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51" s="10"/>
      <c r="W51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51" s="10"/>
      <c r="Y51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51" s="10"/>
      <c r="AA51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51" s="10"/>
      <c r="AC51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52" spans="1:29">
      <c r="A52" s="10"/>
      <c r="B52" s="10"/>
      <c r="C52" s="11"/>
      <c r="D52" s="10"/>
      <c r="E52" s="10"/>
      <c r="F52" s="10"/>
      <c r="G52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52" s="10"/>
      <c r="I52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52" s="10"/>
      <c r="K52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52" s="10"/>
      <c r="M52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52" s="10"/>
      <c r="O52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52" s="10"/>
      <c r="Q52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52" s="10"/>
      <c r="S52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52" s="10"/>
      <c r="U52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52" s="10"/>
      <c r="W52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52" s="10"/>
      <c r="Y52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52" s="10"/>
      <c r="AA52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52" s="10"/>
      <c r="AC52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53" spans="1:29">
      <c r="A53" s="10"/>
      <c r="B53" s="10"/>
      <c r="C53" s="11"/>
      <c r="D53" s="10"/>
      <c r="E53" s="10"/>
      <c r="F53" s="10"/>
      <c r="G53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53" s="10"/>
      <c r="I53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53" s="10"/>
      <c r="K53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53" s="10"/>
      <c r="M53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53" s="10"/>
      <c r="O53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53" s="10"/>
      <c r="Q53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53" s="10"/>
      <c r="S53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53" s="10"/>
      <c r="U53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53" s="10"/>
      <c r="W53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53" s="10"/>
      <c r="Y53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53" s="10"/>
      <c r="AA53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53" s="10"/>
      <c r="AC53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54" spans="1:29">
      <c r="A54" s="10"/>
      <c r="B54" s="10"/>
      <c r="C54" s="11"/>
      <c r="D54" s="10"/>
      <c r="E54" s="10"/>
      <c r="F54" s="10"/>
      <c r="G54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54" s="10"/>
      <c r="I54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54" s="10"/>
      <c r="K54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54" s="10"/>
      <c r="M54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54" s="10"/>
      <c r="O54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54" s="10"/>
      <c r="Q54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54" s="10"/>
      <c r="S54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54" s="10"/>
      <c r="U54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54" s="10"/>
      <c r="W54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54" s="10"/>
      <c r="Y54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54" s="10"/>
      <c r="AA54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54" s="10"/>
      <c r="AC54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55" spans="1:29">
      <c r="A55" s="10"/>
      <c r="B55" s="10"/>
      <c r="C55" s="11"/>
      <c r="D55" s="10"/>
      <c r="E55" s="10"/>
      <c r="F55" s="10"/>
      <c r="G55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55" s="10"/>
      <c r="I55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55" s="10"/>
      <c r="K55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55" s="10"/>
      <c r="M55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55" s="10"/>
      <c r="O55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55" s="10"/>
      <c r="Q55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55" s="10"/>
      <c r="S55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55" s="10"/>
      <c r="U55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55" s="10"/>
      <c r="W55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55" s="10"/>
      <c r="Y55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55" s="10"/>
      <c r="AA55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55" s="10"/>
      <c r="AC55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56" spans="1:29">
      <c r="A56" s="10"/>
      <c r="B56" s="10"/>
      <c r="C56" s="11"/>
      <c r="D56" s="10"/>
      <c r="E56" s="10"/>
      <c r="F56" s="10"/>
      <c r="G56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56" s="10"/>
      <c r="I56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56" s="10"/>
      <c r="K56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56" s="10"/>
      <c r="M56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56" s="10"/>
      <c r="O56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56" s="10"/>
      <c r="Q56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56" s="10"/>
      <c r="S56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56" s="10"/>
      <c r="U56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56" s="10"/>
      <c r="W56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56" s="10"/>
      <c r="Y56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56" s="10"/>
      <c r="AA56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56" s="10"/>
      <c r="AC56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57" spans="1:29">
      <c r="A57" s="10"/>
      <c r="B57" s="10"/>
      <c r="C57" s="11"/>
      <c r="D57" s="10"/>
      <c r="E57" s="10"/>
      <c r="F57" s="10"/>
      <c r="G57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57" s="10"/>
      <c r="I57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57" s="10"/>
      <c r="K57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57" s="10"/>
      <c r="M57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57" s="10"/>
      <c r="O57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57" s="10"/>
      <c r="Q57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57" s="10"/>
      <c r="S57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57" s="10"/>
      <c r="U57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57" s="10"/>
      <c r="W57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57" s="10"/>
      <c r="Y57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57" s="10"/>
      <c r="AA57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57" s="10"/>
      <c r="AC57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58" spans="1:29">
      <c r="A58" s="10"/>
      <c r="B58" s="10"/>
      <c r="C58" s="11"/>
      <c r="D58" s="10"/>
      <c r="E58" s="10"/>
      <c r="F58" s="10"/>
      <c r="G58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58" s="10"/>
      <c r="I58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58" s="10"/>
      <c r="K58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58" s="10"/>
      <c r="M58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58" s="10"/>
      <c r="O58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58" s="10"/>
      <c r="Q58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58" s="10"/>
      <c r="S58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58" s="10"/>
      <c r="U58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58" s="10"/>
      <c r="W58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58" s="10"/>
      <c r="Y58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58" s="10"/>
      <c r="AA58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58" s="10"/>
      <c r="AC58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59" spans="1:29">
      <c r="A59" s="10"/>
      <c r="B59" s="10"/>
      <c r="C59" s="11"/>
      <c r="D59" s="10"/>
      <c r="E59" s="10"/>
      <c r="F59" s="10"/>
      <c r="G59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59" s="10"/>
      <c r="I59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59" s="10"/>
      <c r="K59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59" s="10"/>
      <c r="M59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59" s="10"/>
      <c r="O59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59" s="10"/>
      <c r="Q59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59" s="10"/>
      <c r="S59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59" s="10"/>
      <c r="U59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59" s="10"/>
      <c r="W59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59" s="10"/>
      <c r="Y59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59" s="10"/>
      <c r="AA59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59" s="10"/>
      <c r="AC59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60" spans="1:29">
      <c r="A60" s="10"/>
      <c r="B60" s="10"/>
      <c r="C60" s="11"/>
      <c r="D60" s="10"/>
      <c r="E60" s="10"/>
      <c r="F60" s="10"/>
      <c r="G60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60" s="10"/>
      <c r="I60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60" s="10"/>
      <c r="K60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60" s="10"/>
      <c r="M60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60" s="10"/>
      <c r="O60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60" s="10"/>
      <c r="Q60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60" s="10"/>
      <c r="S60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60" s="10"/>
      <c r="U60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60" s="10"/>
      <c r="W60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60" s="10"/>
      <c r="Y60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60" s="10"/>
      <c r="AA60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60" s="10"/>
      <c r="AC60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61" spans="1:29">
      <c r="A61" s="10"/>
      <c r="B61" s="10"/>
      <c r="C61" s="11"/>
      <c r="D61" s="10"/>
      <c r="E61" s="10"/>
      <c r="F61" s="10"/>
      <c r="G61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61" s="10"/>
      <c r="I61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61" s="10"/>
      <c r="K61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61" s="10"/>
      <c r="M61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61" s="10"/>
      <c r="O61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61" s="10"/>
      <c r="Q61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61" s="10"/>
      <c r="S61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61" s="10"/>
      <c r="U61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61" s="10"/>
      <c r="W61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61" s="10"/>
      <c r="Y61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61" s="10"/>
      <c r="AA61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61" s="10"/>
      <c r="AC61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62" spans="1:29">
      <c r="A62" s="10"/>
      <c r="B62" s="10"/>
      <c r="C62" s="11"/>
      <c r="D62" s="10"/>
      <c r="E62" s="10"/>
      <c r="F62" s="10"/>
      <c r="G62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62" s="10"/>
      <c r="I62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62" s="10"/>
      <c r="K62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62" s="10"/>
      <c r="M62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62" s="10"/>
      <c r="O62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62" s="10"/>
      <c r="Q62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62" s="10"/>
      <c r="S62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62" s="10"/>
      <c r="U62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62" s="10"/>
      <c r="W62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62" s="10"/>
      <c r="Y62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62" s="10"/>
      <c r="AA62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62" s="10"/>
      <c r="AC62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63" spans="1:29">
      <c r="A63" s="10"/>
      <c r="B63" s="10"/>
      <c r="C63" s="11"/>
      <c r="D63" s="10"/>
      <c r="E63" s="10"/>
      <c r="F63" s="10"/>
      <c r="G63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63" s="10"/>
      <c r="I63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63" s="10"/>
      <c r="K63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63" s="10"/>
      <c r="M63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63" s="10"/>
      <c r="O63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63" s="10"/>
      <c r="Q63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63" s="10"/>
      <c r="S63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63" s="10"/>
      <c r="U63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63" s="10"/>
      <c r="W63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63" s="10"/>
      <c r="Y63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63" s="10"/>
      <c r="AA63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63" s="10"/>
      <c r="AC63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64" spans="1:29">
      <c r="A64" s="10"/>
      <c r="B64" s="10"/>
      <c r="C64" s="11"/>
      <c r="D64" s="10"/>
      <c r="E64" s="10"/>
      <c r="F64" s="10"/>
      <c r="G64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64" s="10"/>
      <c r="I64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64" s="10"/>
      <c r="K64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64" s="10"/>
      <c r="M64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64" s="10"/>
      <c r="O64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64" s="10"/>
      <c r="Q64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64" s="10"/>
      <c r="S64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64" s="10"/>
      <c r="U64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64" s="10"/>
      <c r="W64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64" s="10"/>
      <c r="Y64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64" s="10"/>
      <c r="AA64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64" s="10"/>
      <c r="AC64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65" spans="1:29">
      <c r="A65" s="10"/>
      <c r="B65" s="10"/>
      <c r="C65" s="11"/>
      <c r="D65" s="10"/>
      <c r="E65" s="10"/>
      <c r="F65" s="10"/>
      <c r="G65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65" s="10"/>
      <c r="I65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65" s="10"/>
      <c r="K65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65" s="10"/>
      <c r="M65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65" s="10"/>
      <c r="O65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65" s="10"/>
      <c r="Q65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65" s="10"/>
      <c r="S65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65" s="10"/>
      <c r="U65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65" s="10"/>
      <c r="W65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65" s="10"/>
      <c r="Y65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65" s="10"/>
      <c r="AA65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65" s="10"/>
      <c r="AC65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66" spans="1:29">
      <c r="A66" s="10"/>
      <c r="B66" s="10"/>
      <c r="C66" s="11"/>
      <c r="D66" s="10"/>
      <c r="E66" s="10"/>
      <c r="F66" s="10"/>
      <c r="G66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66" s="10"/>
      <c r="I66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66" s="10"/>
      <c r="K66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66" s="10"/>
      <c r="M66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66" s="10"/>
      <c r="O66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66" s="10"/>
      <c r="Q66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66" s="10"/>
      <c r="S66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66" s="10"/>
      <c r="U66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66" s="10"/>
      <c r="W66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66" s="10"/>
      <c r="Y66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66" s="10"/>
      <c r="AA66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66" s="10"/>
      <c r="AC66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67" spans="1:29">
      <c r="A67" s="10"/>
      <c r="B67" s="10"/>
      <c r="C67" s="11"/>
      <c r="D67" s="10"/>
      <c r="E67" s="10"/>
      <c r="F67" s="10"/>
      <c r="G67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67" s="10"/>
      <c r="I67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67" s="10"/>
      <c r="K67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67" s="10"/>
      <c r="M67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67" s="10"/>
      <c r="O67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67" s="10"/>
      <c r="Q67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67" s="10"/>
      <c r="S67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67" s="10"/>
      <c r="U67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67" s="10"/>
      <c r="W67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67" s="10"/>
      <c r="Y67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67" s="10"/>
      <c r="AA67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67" s="10"/>
      <c r="AC67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68" spans="1:29">
      <c r="A68" s="10"/>
      <c r="B68" s="10"/>
      <c r="C68" s="11"/>
      <c r="D68" s="10"/>
      <c r="E68" s="10"/>
      <c r="F68" s="10"/>
      <c r="G68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68" s="10"/>
      <c r="I68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68" s="10"/>
      <c r="K68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68" s="10"/>
      <c r="M68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68" s="10"/>
      <c r="O68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68" s="10"/>
      <c r="Q68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68" s="10"/>
      <c r="S68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68" s="10"/>
      <c r="U68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68" s="10"/>
      <c r="W68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68" s="10"/>
      <c r="Y68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68" s="10"/>
      <c r="AA68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68" s="10"/>
      <c r="AC68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69" spans="1:29">
      <c r="A69" s="10"/>
      <c r="B69" s="10"/>
      <c r="C69" s="11"/>
      <c r="D69" s="10"/>
      <c r="E69" s="10"/>
      <c r="F69" s="10"/>
      <c r="G69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69" s="10"/>
      <c r="I69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69" s="10"/>
      <c r="K69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69" s="10"/>
      <c r="M69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69" s="10"/>
      <c r="O69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69" s="10"/>
      <c r="Q69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69" s="10"/>
      <c r="S69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69" s="10"/>
      <c r="U69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69" s="10"/>
      <c r="W69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69" s="10"/>
      <c r="Y69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69" s="10"/>
      <c r="AA69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69" s="10"/>
      <c r="AC69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70" spans="1:29">
      <c r="A70" s="10"/>
      <c r="B70" s="10"/>
      <c r="C70" s="11"/>
      <c r="D70" s="10"/>
      <c r="E70" s="10"/>
      <c r="F70" s="10"/>
      <c r="G70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70" s="10"/>
      <c r="I70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70" s="10"/>
      <c r="K70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70" s="10"/>
      <c r="M70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70" s="10"/>
      <c r="O70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70" s="10"/>
      <c r="Q70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70" s="10"/>
      <c r="S70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70" s="10"/>
      <c r="U70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70" s="10"/>
      <c r="W70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70" s="10"/>
      <c r="Y70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70" s="10"/>
      <c r="AA70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70" s="10"/>
      <c r="AC70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71" spans="1:29">
      <c r="A71" s="10"/>
      <c r="B71" s="10"/>
      <c r="C71" s="11"/>
      <c r="D71" s="10"/>
      <c r="E71" s="10"/>
      <c r="F71" s="10"/>
      <c r="G71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71" s="10"/>
      <c r="I71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71" s="10"/>
      <c r="K71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71" s="10"/>
      <c r="M71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71" s="10"/>
      <c r="O71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71" s="10"/>
      <c r="Q71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71" s="10"/>
      <c r="S71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71" s="10"/>
      <c r="U71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71" s="10"/>
      <c r="W71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71" s="10"/>
      <c r="Y71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71" s="10"/>
      <c r="AA71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71" s="10"/>
      <c r="AC71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72" spans="1:29">
      <c r="A72" s="10"/>
      <c r="B72" s="10"/>
      <c r="C72" s="11"/>
      <c r="D72" s="10"/>
      <c r="E72" s="10"/>
      <c r="F72" s="10"/>
      <c r="G72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72" s="10"/>
      <c r="I72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72" s="10"/>
      <c r="K72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72" s="10"/>
      <c r="M72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72" s="10"/>
      <c r="O72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72" s="10"/>
      <c r="Q72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72" s="10"/>
      <c r="S72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72" s="10"/>
      <c r="U72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72" s="10"/>
      <c r="W72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72" s="10"/>
      <c r="Y72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72" s="10"/>
      <c r="AA72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72" s="10"/>
      <c r="AC72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73" spans="1:29">
      <c r="A73" s="10"/>
      <c r="B73" s="10"/>
      <c r="C73" s="11"/>
      <c r="D73" s="10"/>
      <c r="E73" s="10"/>
      <c r="F73" s="10"/>
      <c r="G73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73" s="10"/>
      <c r="I73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73" s="10"/>
      <c r="K73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73" s="10"/>
      <c r="M73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73" s="10"/>
      <c r="O73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73" s="10"/>
      <c r="Q73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73" s="10"/>
      <c r="S73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73" s="10"/>
      <c r="U73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73" s="10"/>
      <c r="W73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73" s="10"/>
      <c r="Y73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73" s="10"/>
      <c r="AA73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73" s="10"/>
      <c r="AC73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74" spans="1:29">
      <c r="A74" s="10"/>
      <c r="B74" s="10"/>
      <c r="C74" s="11"/>
      <c r="D74" s="10"/>
      <c r="E74" s="10"/>
      <c r="F74" s="10"/>
      <c r="G74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74" s="10"/>
      <c r="I74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74" s="10"/>
      <c r="K74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74" s="10"/>
      <c r="M74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74" s="10"/>
      <c r="O74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74" s="10"/>
      <c r="Q74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74" s="10"/>
      <c r="S74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74" s="10"/>
      <c r="U74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74" s="10"/>
      <c r="W74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74" s="10"/>
      <c r="Y74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74" s="10"/>
      <c r="AA74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74" s="10"/>
      <c r="AC74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75" spans="1:29">
      <c r="A75" s="10"/>
      <c r="B75" s="10"/>
      <c r="C75" s="11"/>
      <c r="D75" s="10"/>
      <c r="E75" s="10"/>
      <c r="F75" s="10"/>
      <c r="G75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75" s="10"/>
      <c r="I75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75" s="10"/>
      <c r="K75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75" s="10"/>
      <c r="M75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75" s="10"/>
      <c r="O75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75" s="10"/>
      <c r="Q75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75" s="10"/>
      <c r="S75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75" s="10"/>
      <c r="U75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75" s="10"/>
      <c r="W75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75" s="10"/>
      <c r="Y75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75" s="10"/>
      <c r="AA75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75" s="10"/>
      <c r="AC75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76" spans="1:29">
      <c r="A76" s="10"/>
      <c r="B76" s="10"/>
      <c r="C76" s="11"/>
      <c r="D76" s="10"/>
      <c r="E76" s="10"/>
      <c r="F76" s="10"/>
      <c r="G76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76" s="10"/>
      <c r="I76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76" s="10"/>
      <c r="K76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76" s="10"/>
      <c r="M76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76" s="10"/>
      <c r="O76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76" s="10"/>
      <c r="Q76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76" s="10"/>
      <c r="S76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76" s="10"/>
      <c r="U76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76" s="10"/>
      <c r="W76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76" s="10"/>
      <c r="Y76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76" s="10"/>
      <c r="AA76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76" s="10"/>
      <c r="AC76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77" spans="1:29">
      <c r="A77" s="10"/>
      <c r="B77" s="10"/>
      <c r="C77" s="11"/>
      <c r="D77" s="10"/>
      <c r="E77" s="10"/>
      <c r="F77" s="10"/>
      <c r="G77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77" s="10"/>
      <c r="I77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77" s="10"/>
      <c r="K77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77" s="10"/>
      <c r="M77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77" s="10"/>
      <c r="O77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77" s="10"/>
      <c r="Q77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77" s="10"/>
      <c r="S77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77" s="10"/>
      <c r="U77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77" s="10"/>
      <c r="W77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77" s="10"/>
      <c r="Y77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77" s="10"/>
      <c r="AA77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77" s="10"/>
      <c r="AC77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78" spans="1:29">
      <c r="A78" s="10"/>
      <c r="B78" s="10"/>
      <c r="C78" s="11"/>
      <c r="D78" s="10"/>
      <c r="E78" s="10"/>
      <c r="F78" s="10"/>
      <c r="G78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78" s="10"/>
      <c r="I78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78" s="10"/>
      <c r="K78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78" s="10"/>
      <c r="M78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78" s="10"/>
      <c r="O78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78" s="10"/>
      <c r="Q78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78" s="10"/>
      <c r="S78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78" s="10"/>
      <c r="U78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78" s="10"/>
      <c r="W78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78" s="10"/>
      <c r="Y78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78" s="10"/>
      <c r="AA78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78" s="10"/>
      <c r="AC78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79" spans="1:29">
      <c r="A79" s="10"/>
      <c r="B79" s="10"/>
      <c r="C79" s="11"/>
      <c r="D79" s="10"/>
      <c r="E79" s="10"/>
      <c r="F79" s="10"/>
      <c r="G79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79" s="10"/>
      <c r="I79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79" s="10"/>
      <c r="K79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79" s="10"/>
      <c r="M79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79" s="10"/>
      <c r="O79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79" s="10"/>
      <c r="Q79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79" s="10"/>
      <c r="S79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79" s="10"/>
      <c r="U79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79" s="10"/>
      <c r="W79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79" s="10"/>
      <c r="Y79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79" s="10"/>
      <c r="AA79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79" s="10"/>
      <c r="AC79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80" spans="1:29">
      <c r="A80" s="10"/>
      <c r="B80" s="10"/>
      <c r="C80" s="11"/>
      <c r="D80" s="10"/>
      <c r="E80" s="10"/>
      <c r="F80" s="10"/>
      <c r="G80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80" s="10"/>
      <c r="I80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80" s="10"/>
      <c r="K80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80" s="10"/>
      <c r="M80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80" s="10"/>
      <c r="O80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80" s="10"/>
      <c r="Q80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80" s="10"/>
      <c r="S80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80" s="10"/>
      <c r="U80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80" s="10"/>
      <c r="W80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80" s="10"/>
      <c r="Y80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80" s="10"/>
      <c r="AA80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80" s="10"/>
      <c r="AC80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81" spans="1:29">
      <c r="A81" s="10"/>
      <c r="B81" s="10"/>
      <c r="C81" s="11"/>
      <c r="D81" s="10"/>
      <c r="E81" s="10"/>
      <c r="F81" s="10"/>
      <c r="G81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81" s="10"/>
      <c r="I81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81" s="10"/>
      <c r="K81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81" s="10"/>
      <c r="M81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81" s="10"/>
      <c r="O81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81" s="10"/>
      <c r="Q81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81" s="10"/>
      <c r="S81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81" s="10"/>
      <c r="U81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81" s="10"/>
      <c r="W81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81" s="10"/>
      <c r="Y81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81" s="10"/>
      <c r="AA81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81" s="10"/>
      <c r="AC81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82" spans="1:29">
      <c r="A82" s="10"/>
      <c r="B82" s="10"/>
      <c r="C82" s="11"/>
      <c r="D82" s="10"/>
      <c r="E82" s="10"/>
      <c r="F82" s="10"/>
      <c r="G82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82" s="10"/>
      <c r="I82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82" s="10"/>
      <c r="K82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82" s="10"/>
      <c r="M82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82" s="10"/>
      <c r="O82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82" s="10"/>
      <c r="Q82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82" s="10"/>
      <c r="S82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82" s="10"/>
      <c r="U82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82" s="10"/>
      <c r="W82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82" s="10"/>
      <c r="Y82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82" s="10"/>
      <c r="AA82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82" s="10"/>
      <c r="AC82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83" spans="1:29">
      <c r="A83" s="10"/>
      <c r="B83" s="10"/>
      <c r="C83" s="11"/>
      <c r="D83" s="10"/>
      <c r="E83" s="10"/>
      <c r="F83" s="10"/>
      <c r="G83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83" s="10"/>
      <c r="I83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83" s="10"/>
      <c r="K83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83" s="10"/>
      <c r="M83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83" s="10"/>
      <c r="O83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83" s="10"/>
      <c r="Q83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83" s="10"/>
      <c r="S83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83" s="10"/>
      <c r="U83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83" s="10"/>
      <c r="W83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83" s="10"/>
      <c r="Y83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83" s="10"/>
      <c r="AA83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83" s="10"/>
      <c r="AC83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84" spans="1:29">
      <c r="A84" s="10"/>
      <c r="B84" s="10"/>
      <c r="C84" s="11"/>
      <c r="D84" s="10"/>
      <c r="E84" s="10"/>
      <c r="F84" s="10"/>
      <c r="G84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84" s="10"/>
      <c r="I84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84" s="10"/>
      <c r="K84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84" s="10"/>
      <c r="M84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84" s="10"/>
      <c r="O84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84" s="10"/>
      <c r="Q84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84" s="10"/>
      <c r="S84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84" s="10"/>
      <c r="U84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84" s="10"/>
      <c r="W84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84" s="10"/>
      <c r="Y84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84" s="10"/>
      <c r="AA84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84" s="10"/>
      <c r="AC84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85" spans="1:29">
      <c r="A85" s="10"/>
      <c r="B85" s="10"/>
      <c r="C85" s="11"/>
      <c r="D85" s="10"/>
      <c r="E85" s="10"/>
      <c r="F85" s="10"/>
      <c r="G85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85" s="10"/>
      <c r="I85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85" s="10"/>
      <c r="K85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85" s="10"/>
      <c r="M85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85" s="10"/>
      <c r="O85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85" s="10"/>
      <c r="Q85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85" s="10"/>
      <c r="S85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85" s="10"/>
      <c r="U85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85" s="10"/>
      <c r="W85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85" s="10"/>
      <c r="Y85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85" s="10"/>
      <c r="AA85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85" s="10"/>
      <c r="AC85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86" spans="1:29">
      <c r="A86" s="10"/>
      <c r="B86" s="10"/>
      <c r="C86" s="11"/>
      <c r="D86" s="10"/>
      <c r="E86" s="10"/>
      <c r="F86" s="10"/>
      <c r="G86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86" s="10"/>
      <c r="I86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86" s="10"/>
      <c r="K86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86" s="10"/>
      <c r="M86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86" s="10"/>
      <c r="O86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86" s="10"/>
      <c r="Q86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86" s="10"/>
      <c r="S86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86" s="10"/>
      <c r="U86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86" s="10"/>
      <c r="W86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86" s="10"/>
      <c r="Y86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86" s="10"/>
      <c r="AA86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86" s="10"/>
      <c r="AC86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87" spans="1:29">
      <c r="A87" s="10"/>
      <c r="B87" s="10"/>
      <c r="C87" s="11"/>
      <c r="D87" s="10"/>
      <c r="E87" s="10"/>
      <c r="F87" s="10"/>
      <c r="G87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87" s="10"/>
      <c r="I87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87" s="10"/>
      <c r="K87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87" s="10"/>
      <c r="M87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87" s="10"/>
      <c r="O87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87" s="10"/>
      <c r="Q87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87" s="10"/>
      <c r="S87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87" s="10"/>
      <c r="U87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87" s="10"/>
      <c r="W87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87" s="10"/>
      <c r="Y87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87" s="10"/>
      <c r="AA87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87" s="10"/>
      <c r="AC87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88" spans="1:29">
      <c r="A88" s="10"/>
      <c r="B88" s="10"/>
      <c r="C88" s="11"/>
      <c r="D88" s="10"/>
      <c r="E88" s="10"/>
      <c r="F88" s="10"/>
      <c r="G88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88" s="10"/>
      <c r="I88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88" s="10"/>
      <c r="K88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88" s="10"/>
      <c r="M88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88" s="10"/>
      <c r="O88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88" s="10"/>
      <c r="Q88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88" s="10"/>
      <c r="S88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88" s="10"/>
      <c r="U88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88" s="10"/>
      <c r="W88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88" s="10"/>
      <c r="Y88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88" s="10"/>
      <c r="AA88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88" s="10"/>
      <c r="AC88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89" spans="1:29">
      <c r="A89" s="10"/>
      <c r="B89" s="10"/>
      <c r="C89" s="11"/>
      <c r="D89" s="10"/>
      <c r="E89" s="10"/>
      <c r="F89" s="10"/>
      <c r="G89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89" s="10"/>
      <c r="I89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89" s="10"/>
      <c r="K89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89" s="10"/>
      <c r="M89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89" s="10"/>
      <c r="O89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89" s="10"/>
      <c r="Q89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89" s="10"/>
      <c r="S89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89" s="10"/>
      <c r="U89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89" s="10"/>
      <c r="W89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89" s="10"/>
      <c r="Y89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89" s="10"/>
      <c r="AA89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89" s="10"/>
      <c r="AC89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90" spans="1:29">
      <c r="A90" s="10"/>
      <c r="B90" s="10"/>
      <c r="C90" s="11"/>
      <c r="D90" s="10"/>
      <c r="E90" s="10"/>
      <c r="F90" s="10"/>
      <c r="G90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90" s="10"/>
      <c r="I90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90" s="10"/>
      <c r="K90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90" s="10"/>
      <c r="M90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90" s="10"/>
      <c r="O90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90" s="10"/>
      <c r="Q90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90" s="10"/>
      <c r="S90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90" s="10"/>
      <c r="U90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90" s="10"/>
      <c r="W90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90" s="10"/>
      <c r="Y90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90" s="10"/>
      <c r="AA90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90" s="10"/>
      <c r="AC90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91" spans="1:29">
      <c r="A91" s="10"/>
      <c r="B91" s="10"/>
      <c r="C91" s="11"/>
      <c r="D91" s="10"/>
      <c r="E91" s="10"/>
      <c r="F91" s="10"/>
      <c r="G91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91" s="10"/>
      <c r="I91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91" s="10"/>
      <c r="K91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91" s="10"/>
      <c r="M91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91" s="10"/>
      <c r="O91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91" s="10"/>
      <c r="Q91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91" s="10"/>
      <c r="S91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91" s="10"/>
      <c r="U91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91" s="10"/>
      <c r="W91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91" s="10"/>
      <c r="Y91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91" s="10"/>
      <c r="AA91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91" s="10"/>
      <c r="AC91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92" spans="1:29">
      <c r="A92" s="10"/>
      <c r="B92" s="10"/>
      <c r="C92" s="11"/>
      <c r="D92" s="10"/>
      <c r="E92" s="10"/>
      <c r="F92" s="10"/>
      <c r="G92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92" s="10"/>
      <c r="I92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92" s="10"/>
      <c r="K92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92" s="10"/>
      <c r="M92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92" s="10"/>
      <c r="O92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92" s="10"/>
      <c r="Q92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92" s="10"/>
      <c r="S92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92" s="10"/>
      <c r="U92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92" s="10"/>
      <c r="W92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92" s="10"/>
      <c r="Y92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92" s="10"/>
      <c r="AA92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92" s="10"/>
      <c r="AC92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93" spans="1:29">
      <c r="A93" s="10"/>
      <c r="B93" s="10"/>
      <c r="C93" s="11"/>
      <c r="D93" s="10"/>
      <c r="E93" s="10"/>
      <c r="F93" s="10"/>
      <c r="G93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93" s="10"/>
      <c r="I93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93" s="10"/>
      <c r="K93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93" s="10"/>
      <c r="M93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93" s="10"/>
      <c r="O93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93" s="10"/>
      <c r="Q93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93" s="10"/>
      <c r="S93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93" s="10"/>
      <c r="U93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93" s="10"/>
      <c r="W93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93" s="10"/>
      <c r="Y93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93" s="10"/>
      <c r="AA93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93" s="10"/>
      <c r="AC93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94" spans="1:29">
      <c r="A94" s="10"/>
      <c r="B94" s="10"/>
      <c r="C94" s="11"/>
      <c r="D94" s="10"/>
      <c r="E94" s="10"/>
      <c r="F94" s="10"/>
      <c r="G94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94" s="10"/>
      <c r="I94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94" s="10"/>
      <c r="K94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94" s="10"/>
      <c r="M94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94" s="10"/>
      <c r="O94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94" s="10"/>
      <c r="Q94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94" s="10"/>
      <c r="S94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94" s="10"/>
      <c r="U94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94" s="10"/>
      <c r="W94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94" s="10"/>
      <c r="Y94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94" s="10"/>
      <c r="AA94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94" s="10"/>
      <c r="AC94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95" spans="1:29">
      <c r="A95" s="10"/>
      <c r="B95" s="10"/>
      <c r="C95" s="11"/>
      <c r="D95" s="10"/>
      <c r="E95" s="10"/>
      <c r="F95" s="10"/>
      <c r="G95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95" s="10"/>
      <c r="I95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95" s="10"/>
      <c r="K95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95" s="10"/>
      <c r="M95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95" s="10"/>
      <c r="O95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95" s="10"/>
      <c r="Q95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95" s="10"/>
      <c r="S95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95" s="10"/>
      <c r="U95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95" s="10"/>
      <c r="W95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95" s="10"/>
      <c r="Y95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95" s="10"/>
      <c r="AA95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95" s="10"/>
      <c r="AC95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96" spans="1:29">
      <c r="A96" s="10"/>
      <c r="B96" s="10"/>
      <c r="C96" s="11"/>
      <c r="D96" s="10"/>
      <c r="E96" s="10"/>
      <c r="F96" s="10"/>
      <c r="G96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96" s="10"/>
      <c r="I96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96" s="10"/>
      <c r="K96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96" s="10"/>
      <c r="M96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96" s="10"/>
      <c r="O96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96" s="10"/>
      <c r="Q96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96" s="10"/>
      <c r="S96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96" s="10"/>
      <c r="U96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96" s="10"/>
      <c r="W96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96" s="10"/>
      <c r="Y96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96" s="10"/>
      <c r="AA96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96" s="10"/>
      <c r="AC96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97" spans="1:29">
      <c r="A97" s="10"/>
      <c r="B97" s="10"/>
      <c r="C97" s="11"/>
      <c r="D97" s="10"/>
      <c r="E97" s="10"/>
      <c r="F97" s="10"/>
      <c r="G97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97" s="10"/>
      <c r="I97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97" s="10"/>
      <c r="K97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97" s="10"/>
      <c r="M97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97" s="10"/>
      <c r="O97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97" s="10"/>
      <c r="Q97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97" s="10"/>
      <c r="S97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97" s="10"/>
      <c r="U97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97" s="10"/>
      <c r="W97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97" s="10"/>
      <c r="Y97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97" s="10"/>
      <c r="AA97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97" s="10"/>
      <c r="AC97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98" spans="1:29">
      <c r="A98" s="10"/>
      <c r="B98" s="10"/>
      <c r="C98" s="11"/>
      <c r="D98" s="10"/>
      <c r="E98" s="10"/>
      <c r="F98" s="10"/>
      <c r="G98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98" s="10"/>
      <c r="I98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98" s="10"/>
      <c r="K98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98" s="10"/>
      <c r="M98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98" s="10"/>
      <c r="O98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98" s="10"/>
      <c r="Q98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98" s="10"/>
      <c r="S98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98" s="10"/>
      <c r="U98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98" s="10"/>
      <c r="W98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98" s="10"/>
      <c r="Y98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98" s="10"/>
      <c r="AA98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98" s="10"/>
      <c r="AC98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99" spans="1:29">
      <c r="A99" s="10"/>
      <c r="B99" s="10"/>
      <c r="C99" s="11"/>
      <c r="D99" s="10"/>
      <c r="E99" s="10"/>
      <c r="F99" s="10"/>
      <c r="G99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99" s="10"/>
      <c r="I99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99" s="10"/>
      <c r="K99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99" s="10"/>
      <c r="M99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99" s="10"/>
      <c r="O99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99" s="10"/>
      <c r="Q99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99" s="10"/>
      <c r="S99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99" s="10"/>
      <c r="U99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99" s="10"/>
      <c r="W99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99" s="10"/>
      <c r="Y99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99" s="10"/>
      <c r="AA99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99" s="10"/>
      <c r="AC99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  <row r="100" spans="1:29">
      <c r="G100" t="str">
        <f>IFERROR(IF(Tabelle1[[#This Row],[50m Sprint]]="","",IF(Tabelle1[[#This Row],[Schuljahrgang-stufe]]="SJG 11/12",IF(Tabelle1[[#This Row],[Geschlecht]]="W",INDEX('50m'!$O$7:$O$21,MATCH(Tabelle1[[#This Row],[50m Sprint]],'50m'!$P$7:$P$21,-1)),INDEX('50m'!$O$25:$O$39,MATCH(Tabelle1[[#This Row],[50m Sprint]],'50m'!$P$25:$P$39,-1))),INDEX(IF(Tabelle1[[#This Row],[Geschlecht]]="W",'50m'!$B$6:$B$11,'50m'!$B$15:$B$20),MATCH(Tabelle1[[#This Row],[50m Sprint]],INDEX(IF(Tabelle1[[#This Row],[Geschlecht]]="W",'50m'!$C$6:$K$11,'50m'!$C$15:$K$20),0,MATCH(Tabelle1[[#This Row],[Schuljahrgang-stufe]],IF(Tabelle1[[#This Row],[Geschlecht]]="W",'50m'!$C$5:$K$5,'50m'!$C$14:$K$14),0)),-1)))),"")</f>
        <v/>
      </c>
      <c r="H100" s="10"/>
      <c r="I100" s="9" t="str">
        <f>IFERROR(IF(Tabelle1[[#This Row],[75m Sprint]]="","",INDEX(IF(Tabelle1[[#This Row],[Geschlecht]]="W", '75-100m'!$A$4:$A$9, '75-100m'!$A$25:$A$30), MATCH(Tabelle1[[#This Row],[75m Sprint]], INDEX(IF(Tabelle1[[#This Row],[Geschlecht]]="W", '75-100m'!$B$4:$C$9, '75-100m'!$B$25:$C$30), 0, MATCH(Tabelle1[[#This Row],[Schuljahrgang-stufe]], IF(Tabelle1[[#This Row],[Geschlecht]]="W", '75-100m'!$B$3:$C$3, '75-100m'!$B$24:$C$24), 0)), -1))),"")</f>
        <v/>
      </c>
      <c r="J100" s="10"/>
      <c r="K100" s="9" t="str">
        <f>IFERROR(IF(Tabelle1[[#This Row],[100m Sprint]]="","",IF(Tabelle1[[#This Row],[Schuljahrgang-stufe]]="SJG 11/12",IF(Tabelle1[[#This Row],[Geschlecht]]="W",INDEX('75-100m'!$G$4:$G$18,MATCH(Tabelle1[[#This Row],[100m Sprint]],'75-100m'!$H$4:$H$18,-1)),INDEX('75-100m'!$G$25:$G$39,MATCH(Tabelle1[[#This Row],[100m Sprint]],'75-100m'!$H$25:$H$39,-1))),INDEX(IF(Tabelle1[[#This Row],[Geschlecht]]="W",'75-100m'!$A$4:$A$9,'75-100m'!$A$25:$A$30),MATCH(Tabelle1[[#This Row],[100m Sprint]],INDEX(IF(Tabelle1[[#This Row],[Geschlecht]]="W",'75-100m'!$E$4:$F$9,'75-100m'!$E$25:$F$30),0,MATCH(Tabelle1[[#This Row],[Schuljahrgang-stufe]],IF(Tabelle1[[#This Row],[Geschlecht]]="W",'75-100m'!$E$3:$F$3,'75-100m'!$E$24:$F$24),0)),-1)))),"")</f>
        <v/>
      </c>
      <c r="L100" s="10"/>
      <c r="M100" s="9" t="str">
        <f>IFERROR(IF(Tabelle1[[#This Row],[Hochsprung]]="","",IF(Tabelle1[[#This Row],[Schuljahrgang-stufe]]="SJG 11/12",IF(Tabelle1[[#This Row],[Geschlecht]]="W",INDEX(Hoch!$O$7:$O$22,MATCH(Tabelle1[[#This Row],[Hochsprung]],Hoch!$P$7:$P$22,1)),INDEX(Hoch!$O$25:$O$40,MATCH(Tabelle1[[#This Row],[Hochsprung]],Hoch!$P$25:$P$40,1))),INDEX(IF(Tabelle1[[#This Row],[Geschlecht]]="W",Hoch!$B$6:$B$11,Hoch!$B$15:$B$20),MATCH(Tabelle1[[#This Row],[Hochsprung]],INDEX(IF(Tabelle1[[#This Row],[Geschlecht]]="W",Hoch!$C$6:$K$10,Hoch!$C$15:$K$20),0,MATCH(Tabelle1[[#This Row],[Schuljahrgang-stufe]],IF(Tabelle1[[#This Row],[Geschlecht]]="W",Hoch!$C$5:$K$5,Hoch!$C$14:$K$14),0)),1)))),"")</f>
        <v/>
      </c>
      <c r="N100" s="10"/>
      <c r="O100" s="9" t="str">
        <f>IFERROR(IF(Tabelle1[[#This Row],[Weitsprung]]="","",IF(Tabelle1[[#This Row],[Schuljahrgang-stufe]]="SJG 11/12",IF(Tabelle1[[#This Row],[Geschlecht]]="W",INDEX(Weit!$O$7:$O$22,MATCH(Tabelle1[[#This Row],[Weitsprung]],Weit!$P$7:$P$22,1)),INDEX(Weit!$O$25:$O$40,MATCH(Tabelle1[[#This Row],[Weitsprung]],Weit!$P$25:$P$40,1))),INDEX(IF(Tabelle1[[#This Row],[Geschlecht]]="W",Weit!$B$6:$B$11,Weit!$B$15:$B$20),MATCH(Tabelle1[[#This Row],[Weitsprung]],INDEX(IF(Tabelle1[[#This Row],[Geschlecht]]="W",Weit!$C$6:$K$10,Weit!$C$15:$K$20),0,MATCH(Tabelle1[[#This Row],[Schuljahrgang-stufe]],IF(Tabelle1[[#This Row],[Geschlecht]]="W",Weit!$C$5:$K$5,Weit!$C$14:$K$14),0)),1)))),"")</f>
        <v/>
      </c>
      <c r="P100" s="10"/>
      <c r="Q100" s="9" t="str">
        <f>IFERROR(IF(Tabelle1[[#This Row],[Kugelstoßen]]="","",IF(Tabelle1[[#This Row],[Schuljahrgang-stufe]]="SJG 11/12",IF(Tabelle1[[#This Row],[Geschlecht]]="W",INDEX(Kugel!$O$7:$O$22,MATCH(Tabelle1[[#This Row],[Kugelstoßen]],Kugel!$P$7:$P$22,1)),INDEX(Kugel!$O$25:$O$40,MATCH(Tabelle1[[#This Row],[Kugelstoßen]],Kugel!$P$25:$P$40,1))),INDEX(IF(Tabelle1[[#This Row],[Geschlecht]]="W",Kugel!$A$6:$A$11,Kugel!$A$15:$A$20),MATCH(Tabelle1[[#This Row],[Kugelstoßen]],INDEX(IF(Tabelle1[[#This Row],[Geschlecht]]="W",Kugel!$B$6:$E$11,Kugel!$B$15:$E$20),0,MATCH(Tabelle1[[#This Row],[Schuljahrgang-stufe]],IF(Tabelle1[[#This Row],[Geschlecht]]="W",Kugel!$B$5:$E$5,Kugel!$B$14:$E$14),0)),1)))),"")</f>
        <v/>
      </c>
      <c r="R100" s="10"/>
      <c r="S100" s="9" t="str">
        <f>IFERROR(IF(Tabelle1[[#This Row],[200g Schlagballweitwurf]]="","",INDEX(IF(Tabelle1[[#This Row],[Geschlecht]]="W", Schlag!$A$3:$A$8, Schlag!$A$12:$A$17), MATCH(Tabelle1[[#This Row],[200g Schlagballweitwurf]], INDEX(IF(Tabelle1[[#This Row],[Geschlecht]]="W", Schlag!$E$3:$F$8, Schlag!$E$12:$F$17), 0, MATCH(Tabelle1[[#This Row],[Schuljahrgang-stufe]], IF(Tabelle1[[#This Row],[Geschlecht]]="W", Schlag!$E$2:$F$2, Schlag!$E$11:$F$11), 0)), 1))),"")</f>
        <v/>
      </c>
      <c r="T100" s="10"/>
      <c r="U100" s="9" t="str">
        <f>IFERROR(IF(Tabelle1[[#This Row],[80g Schlagballweitwurf]]="","",INDEX(IF(Tabelle1[[#This Row],[Geschlecht]]="W", Schlag!$A$3:$A$8, Schlag!$A$12:$A$17), MATCH(Tabelle1[[#This Row],[80g Schlagballweitwurf]], INDEX(IF(Tabelle1[[#This Row],[Geschlecht]]="W", Schlag!$B$3:$D$8, Schlag!$B$12:$D$17), 0, MATCH(Tabelle1[[#This Row],[Schuljahrgang-stufe]], IF(Tabelle1[[#This Row],[Geschlecht]]="W", Schlag!$B$2:$D$2, Schlag!$B$11:$D$11), 0)), 1))),"")</f>
        <v/>
      </c>
      <c r="V100" s="10"/>
      <c r="W100" s="9" t="str">
        <f>IF(Tabelle1[[#This Row],[Seilspringen]]="","",IF(Tabelle1[[#This Row],[Schuljahrgang-stufe]]="SJG 11/12",IF(Tabelle1[[#This Row],[Geschlecht]]="W",INDEX(Seilspringen!$O$7:$O$22,MATCH(Tabelle1[[#This Row],[Seilspringen]],Seilspringen!$P$7:$P$22,1)),INDEX(Seilspringen!$O$25:$O$40,MATCH(Tabelle1[[#This Row],[Seilspringen]],Seilspringen!$P$25:$P$40,1))),INDEX(IF(Tabelle1[[#This Row],[Geschlecht]]="W",Seilspringen!$A$6:$A$11,Seilspringen!$A$15:$A$20),MATCH(Tabelle1[[#This Row],[Seilspringen]],INDEX(IF(Tabelle1[[#This Row],[Geschlecht]]="W",Seilspringen!$B$6:$J$11,Seilspringen!$B$15:$J$20),0,MATCH(Tabelle1[[#This Row],[Schuljahrgang-stufe]],IF(Tabelle1[[#This Row],[Geschlecht]]="W",Seilspringen!$B$5:$J$5,Seilspringen!$B$14:$J$14),0)),1))))</f>
        <v/>
      </c>
      <c r="X100" s="10"/>
      <c r="Y100" s="9" t="str">
        <f>IF(Tabelle1[[#This Row],[Endurance]]="","",IF(Tabelle1[[#This Row],[Schuljahrgang-stufe]]="SJG 11/12",IF(Tabelle1[[#This Row],[Geschlecht]]="W",INDEX(Endurance!$O$7:$O$22,MATCH(Tabelle1[[#This Row],[Endurance]],Endurance!$P$7:$P$22,1)),INDEX(Endurance!$O$25:$O$40,MATCH(Tabelle1[[#This Row],[Endurance]],Endurance!$P$25:$P$40,1))),INDEX(IF(Tabelle1[[#This Row],[Geschlecht]]="W",Endurance!$A$6:$A$11,Endurance!$A$15:$A$20),MATCH(Tabelle1[[#This Row],[Endurance]],INDEX(IF(Tabelle1[[#This Row],[Geschlecht]]="W",Endurance!$B$6:$J$11,Endurance!$B$15:$J$20),0,MATCH(Tabelle1[[#This Row],[Schuljahrgang-stufe]],IF(Tabelle1[[#This Row],[Geschlecht]]="W",Endurance!$B$5:$J$5,Endurance!$B$14:$J$14),0)),1))))</f>
        <v/>
      </c>
      <c r="Z100" s="10"/>
      <c r="AA100" s="9" t="str">
        <f>IF(Tabelle1[[#This Row],[Situps]]="","",IF(Tabelle1[[#This Row],[Schuljahrgang-stufe]]="SJG 11/12",IF(Tabelle1[[#This Row],[Geschlecht]]="W",INDEX(Situps!$O$7:$O$22,MATCH(Tabelle1[[#This Row],[Situps]],Situps!$P$7:$P$22,1)),INDEX(Situps!$O$25:$O$40,MATCH(Tabelle1[[#This Row],[Situps]],Situps!$P$25:$P$40,1))),INDEX(IF(Tabelle1[[#This Row],[Geschlecht]]="W",Situps!$A$6:$A$11,Situps!$A$15:$A$20),MATCH(Tabelle1[[#This Row],[Situps]],INDEX(IF(Tabelle1[[#This Row],[Geschlecht]]="W",Situps!$B$6:$J$11,Situps!$B$15:$J$20),0,MATCH(Tabelle1[[#This Row],[Schuljahrgang-stufe]],IF(Tabelle1[[#This Row],[Geschlecht]]="W",Situps!$B$5:$J$5,Situps!$B$14:$J$14),0)),1))))</f>
        <v/>
      </c>
      <c r="AB100" s="10"/>
      <c r="AC100" s="9" t="str">
        <f>IF(Tabelle1[[#This Row],[Stützkraft]]="","",IF(Tabelle1[[#This Row],[Schuljahrgang-stufe]]="SJG 11/12",IF(Tabelle1[[#This Row],[Geschlecht]]="W",INDEX(Stützkraft!$O$7:$O$22,MATCH(Tabelle1[[#This Row],[Stützkraft]],Stützkraft!$P$7:$P$22,1)),INDEX(Stützkraft!$O$25:$O$40,MATCH(Tabelle1[[#This Row],[Stützkraft]],Stützkraft!$P$25:$P$40,1))),INDEX(IF(Tabelle1[[#This Row],[Geschlecht]]="W",Stützkraft!$A$6:$A$11,Stützkraft!$A$15:$A$20),MATCH(Tabelle1[[#This Row],[Stützkraft]],INDEX(IF(Tabelle1[[#This Row],[Geschlecht]]="W",Stützkraft!$B$6:$J$11,Stützkraft!$B$15:$J$20),0,MATCH(Tabelle1[[#This Row],[Schuljahrgang-stufe]],IF(Tabelle1[[#This Row],[Geschlecht]]="W",Stützkraft!$B$5:$J$5,Stützkraft!$B$14:$J$14),0)),1))))</f>
        <v/>
      </c>
    </row>
  </sheetData>
  <sheetProtection algorithmName="SHA-512" hashValue="J649MEuLbNVQ4pPBAXB7hjMLw/7X/PFYhZWcOX3it6kxKecazUJTQqPstsK1AKFEi5G+tT0dUDVEek4CwMw/Cg==" saltValue="vkcGczdmvImA8futp+E83A==" spinCount="100000" sheet="1" objects="1" scenarios="1"/>
  <phoneticPr fontId="2" type="noConversion"/>
  <pageMargins left="0.7" right="0.7" top="0.78740157499999996" bottom="0.78740157499999996" header="0.3" footer="0.3"/>
  <pageSetup paperSize="9" orientation="portrait" r:id="rId1"/>
  <headerFooter>
    <oddHeader>&amp;C&amp;G</oddHeader>
  </headerFooter>
  <drawing r:id="rId2"/>
  <legacyDrawingHF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E8A0F531-B116-4E20-B095-C89C3D4F8E97}">
            <xm:f>AND(D5&lt;&gt;"", D5&lt;&gt;'75-100m'!$B$3, D5&lt;&gt;'75-100m'!$C$3)</xm:f>
            <x14:dxf>
              <fill>
                <patternFill>
                  <bgColor theme="0" tint="-0.34998626667073579"/>
                </patternFill>
              </fill>
            </x14:dxf>
          </x14:cfRule>
          <xm:sqref>H5 H6:I1004</xm:sqref>
        </x14:conditionalFormatting>
        <x14:conditionalFormatting xmlns:xm="http://schemas.microsoft.com/office/excel/2006/main">
          <x14:cfRule type="expression" priority="5" id="{12D253F4-4A1B-4B5F-8DEA-64BFD51D3278}">
            <xm:f>AND(D5&lt;&gt;"", D5&lt;&gt;'75-100m'!$E$3, D5&lt;&gt;'75-100m'!$F$3, D5&lt;&gt;'75-100m'!$H$3)</xm:f>
            <x14:dxf>
              <fill>
                <patternFill>
                  <bgColor theme="0" tint="-0.34998626667073579"/>
                </patternFill>
              </fill>
            </x14:dxf>
          </x14:cfRule>
          <xm:sqref>J5 J6:K1004</xm:sqref>
        </x14:conditionalFormatting>
        <x14:conditionalFormatting xmlns:xm="http://schemas.microsoft.com/office/excel/2006/main">
          <x14:cfRule type="expression" priority="1" id="{05E97136-B2CC-4133-B672-3FC107977F7B}">
            <xm:f>AND(D5&lt;&gt;"", D5&lt;&gt;Kugel!$B$5, D5&lt;&gt;Kugel!$C$5, D5&lt;&gt;Kugel!$D$5, D5&lt;&gt;Kugel!$E$5, D5&lt;&gt;Kugel!$P$6)</xm:f>
            <x14:dxf>
              <fill>
                <patternFill>
                  <bgColor theme="0" tint="-0.34998626667073579"/>
                </patternFill>
              </fill>
            </x14:dxf>
          </x14:cfRule>
          <xm:sqref>P5 P6:Q35 P38:Q1004</xm:sqref>
        </x14:conditionalFormatting>
        <x14:conditionalFormatting xmlns:xm="http://schemas.microsoft.com/office/excel/2006/main">
          <x14:cfRule type="expression" priority="3" id="{0B29FC02-F200-4BE7-8645-F2669F27E2AB}">
            <xm:f>AND(D5&lt;&gt;"", D5&lt;&gt;Schlag!$E$2, D5&lt;&gt;Schlag!$F$2)</xm:f>
            <x14:dxf>
              <fill>
                <patternFill>
                  <bgColor theme="0" tint="-0.34998626667073579"/>
                </patternFill>
              </fill>
            </x14:dxf>
          </x14:cfRule>
          <xm:sqref>R5 R6:S1004</xm:sqref>
        </x14:conditionalFormatting>
        <x14:conditionalFormatting xmlns:xm="http://schemas.microsoft.com/office/excel/2006/main">
          <x14:cfRule type="expression" priority="9" id="{05E97136-B2CC-4133-B672-3FC107977F7B}">
            <xm:f>AND(D36&lt;&gt;"", D36&lt;&gt;Kugel!$B$5, D36&lt;&gt;Kugel!$C$5, D36&lt;&gt;Kugel!$D$5, D36&lt;&gt;Kugel!$E$5, D36&lt;&gt;Kugel!$P$6)</xm:f>
            <x14:dxf>
              <fill>
                <patternFill>
                  <bgColor theme="0" tint="-0.34998626667073579"/>
                </patternFill>
              </fill>
            </x14:dxf>
          </x14:cfRule>
          <xm:sqref>R36:S37</xm:sqref>
        </x14:conditionalFormatting>
        <x14:conditionalFormatting xmlns:xm="http://schemas.microsoft.com/office/excel/2006/main">
          <x14:cfRule type="expression" priority="2" id="{1B8000EA-9B71-485C-88B0-40634225285E}">
            <xm:f>AND(D5&lt;&gt;"", D5&lt;&gt;Schlag!$B$2, D5&lt;&gt;Schlag!$C$2, D5&lt;&gt;Schlag!$D$2)</xm:f>
            <x14:dxf>
              <fill>
                <patternFill>
                  <bgColor theme="0" tint="-0.34998626667073579"/>
                </patternFill>
              </fill>
            </x14:dxf>
          </x14:cfRule>
          <xm:sqref>T5 T6:U1004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79F90F6-EA46-4F0C-AF25-964D590737EF}">
          <x14:formula1>
            <xm:f>'50m'!$A$1:$A$2</xm:f>
          </x14:formula1>
          <xm:sqref>E5:E100</xm:sqref>
        </x14:dataValidation>
        <x14:dataValidation type="list" allowBlank="1" showInputMessage="1" showErrorMessage="1" xr:uid="{939432E4-1984-44C8-97BB-A7F4D8DDCCD6}">
          <x14:formula1>
            <xm:f>'50m'!$A$4:$A$13</xm:f>
          </x14:formula1>
          <xm:sqref>D5:D100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A3B2B-0119-4D6E-9AF6-FDFDC5F43D12}">
  <dimension ref="A5:P40"/>
  <sheetViews>
    <sheetView workbookViewId="0">
      <selection activeCell="O24" sqref="O24"/>
    </sheetView>
  </sheetViews>
  <sheetFormatPr baseColWidth="10" defaultRowHeight="13.8"/>
  <sheetData>
    <row r="5" spans="1:16">
      <c r="A5" t="s">
        <v>12</v>
      </c>
      <c r="B5" t="s">
        <v>13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6">
      <c r="A6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O6" t="s">
        <v>26</v>
      </c>
      <c r="P6" t="s">
        <v>23</v>
      </c>
    </row>
    <row r="7" spans="1:16">
      <c r="A7">
        <v>5</v>
      </c>
      <c r="B7">
        <v>2</v>
      </c>
      <c r="C7">
        <v>3</v>
      </c>
      <c r="D7">
        <v>3</v>
      </c>
      <c r="E7">
        <v>4</v>
      </c>
      <c r="F7">
        <v>4</v>
      </c>
      <c r="G7">
        <v>5</v>
      </c>
      <c r="H7">
        <v>5</v>
      </c>
      <c r="I7">
        <v>6</v>
      </c>
      <c r="J7">
        <v>7</v>
      </c>
      <c r="O7" t="s">
        <v>48</v>
      </c>
      <c r="P7">
        <v>0</v>
      </c>
    </row>
    <row r="8" spans="1:16">
      <c r="A8">
        <v>4</v>
      </c>
      <c r="B8">
        <v>4</v>
      </c>
      <c r="C8">
        <v>5</v>
      </c>
      <c r="D8">
        <v>6</v>
      </c>
      <c r="E8">
        <v>7</v>
      </c>
      <c r="F8">
        <v>9</v>
      </c>
      <c r="G8">
        <v>11</v>
      </c>
      <c r="H8">
        <v>12</v>
      </c>
      <c r="I8">
        <v>13</v>
      </c>
      <c r="J8">
        <v>14</v>
      </c>
      <c r="O8" t="s">
        <v>29</v>
      </c>
      <c r="P8">
        <v>6</v>
      </c>
    </row>
    <row r="9" spans="1:16">
      <c r="A9">
        <v>3</v>
      </c>
      <c r="B9">
        <v>7</v>
      </c>
      <c r="C9">
        <v>9</v>
      </c>
      <c r="D9">
        <v>12</v>
      </c>
      <c r="E9">
        <v>14</v>
      </c>
      <c r="F9">
        <v>16</v>
      </c>
      <c r="G9">
        <v>18</v>
      </c>
      <c r="H9">
        <v>19</v>
      </c>
      <c r="I9">
        <v>20</v>
      </c>
      <c r="J9">
        <v>21</v>
      </c>
      <c r="O9" t="s">
        <v>30</v>
      </c>
      <c r="P9">
        <v>8</v>
      </c>
    </row>
    <row r="10" spans="1:16">
      <c r="A10">
        <v>2</v>
      </c>
      <c r="B10">
        <v>13</v>
      </c>
      <c r="C10">
        <v>15</v>
      </c>
      <c r="D10">
        <v>17</v>
      </c>
      <c r="E10">
        <v>20</v>
      </c>
      <c r="F10">
        <v>23</v>
      </c>
      <c r="G10">
        <v>25</v>
      </c>
      <c r="H10">
        <v>26</v>
      </c>
      <c r="I10">
        <v>27</v>
      </c>
      <c r="J10">
        <v>28</v>
      </c>
      <c r="O10" t="s">
        <v>31</v>
      </c>
      <c r="P10">
        <v>10</v>
      </c>
    </row>
    <row r="11" spans="1:16">
      <c r="A11">
        <v>1</v>
      </c>
      <c r="B11">
        <v>19</v>
      </c>
      <c r="C11">
        <v>22</v>
      </c>
      <c r="D11">
        <v>25</v>
      </c>
      <c r="E11">
        <v>28</v>
      </c>
      <c r="F11">
        <v>30</v>
      </c>
      <c r="G11">
        <v>32</v>
      </c>
      <c r="H11">
        <v>33</v>
      </c>
      <c r="I11">
        <v>34</v>
      </c>
      <c r="J11">
        <v>34</v>
      </c>
      <c r="O11" t="s">
        <v>32</v>
      </c>
      <c r="P11">
        <v>12</v>
      </c>
    </row>
    <row r="12" spans="1:16">
      <c r="O12" t="s">
        <v>33</v>
      </c>
      <c r="P12">
        <v>14</v>
      </c>
    </row>
    <row r="13" spans="1:16">
      <c r="O13" t="s">
        <v>34</v>
      </c>
      <c r="P13">
        <v>16</v>
      </c>
    </row>
    <row r="14" spans="1:16">
      <c r="A14" t="s">
        <v>12</v>
      </c>
      <c r="B14" t="s">
        <v>13</v>
      </c>
      <c r="C14" t="s">
        <v>15</v>
      </c>
      <c r="D14" t="s">
        <v>16</v>
      </c>
      <c r="E14" t="s">
        <v>17</v>
      </c>
      <c r="F14" t="s">
        <v>18</v>
      </c>
      <c r="G14" t="s">
        <v>19</v>
      </c>
      <c r="H14" t="s">
        <v>20</v>
      </c>
      <c r="I14" t="s">
        <v>21</v>
      </c>
      <c r="J14" t="s">
        <v>22</v>
      </c>
      <c r="O14" t="s">
        <v>35</v>
      </c>
      <c r="P14">
        <v>18</v>
      </c>
    </row>
    <row r="15" spans="1:16">
      <c r="A15">
        <v>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O15" t="s">
        <v>36</v>
      </c>
      <c r="P15">
        <v>20</v>
      </c>
    </row>
    <row r="16" spans="1:16">
      <c r="A16">
        <v>5</v>
      </c>
      <c r="B16">
        <v>2</v>
      </c>
      <c r="C16">
        <v>3</v>
      </c>
      <c r="D16">
        <v>3</v>
      </c>
      <c r="E16">
        <v>4</v>
      </c>
      <c r="F16">
        <v>4</v>
      </c>
      <c r="G16">
        <v>5</v>
      </c>
      <c r="H16">
        <v>6</v>
      </c>
      <c r="I16">
        <v>10</v>
      </c>
      <c r="J16">
        <v>13</v>
      </c>
      <c r="O16" t="s">
        <v>37</v>
      </c>
      <c r="P16">
        <v>22</v>
      </c>
    </row>
    <row r="17" spans="1:16">
      <c r="A17">
        <v>4</v>
      </c>
      <c r="B17">
        <v>5</v>
      </c>
      <c r="C17">
        <v>6</v>
      </c>
      <c r="D17">
        <v>7</v>
      </c>
      <c r="E17">
        <v>8</v>
      </c>
      <c r="F17">
        <v>10</v>
      </c>
      <c r="G17">
        <v>12</v>
      </c>
      <c r="H17">
        <v>14</v>
      </c>
      <c r="I17">
        <v>18</v>
      </c>
      <c r="J17">
        <v>20</v>
      </c>
      <c r="O17" t="s">
        <v>38</v>
      </c>
      <c r="P17">
        <v>24</v>
      </c>
    </row>
    <row r="18" spans="1:16">
      <c r="A18">
        <v>3</v>
      </c>
      <c r="B18">
        <v>9</v>
      </c>
      <c r="C18">
        <v>11</v>
      </c>
      <c r="D18">
        <v>14</v>
      </c>
      <c r="E18">
        <v>16</v>
      </c>
      <c r="F18">
        <v>18</v>
      </c>
      <c r="G18">
        <v>20</v>
      </c>
      <c r="H18">
        <v>22</v>
      </c>
      <c r="I18">
        <v>26</v>
      </c>
      <c r="J18">
        <v>27</v>
      </c>
      <c r="O18" t="s">
        <v>39</v>
      </c>
      <c r="P18">
        <v>26</v>
      </c>
    </row>
    <row r="19" spans="1:16">
      <c r="A19">
        <v>2</v>
      </c>
      <c r="B19">
        <v>16</v>
      </c>
      <c r="C19">
        <v>19</v>
      </c>
      <c r="D19">
        <v>22</v>
      </c>
      <c r="E19">
        <v>24</v>
      </c>
      <c r="F19">
        <v>26</v>
      </c>
      <c r="G19">
        <v>28</v>
      </c>
      <c r="H19">
        <v>30</v>
      </c>
      <c r="I19">
        <v>32</v>
      </c>
      <c r="J19">
        <v>33</v>
      </c>
      <c r="O19" t="s">
        <v>40</v>
      </c>
      <c r="P19">
        <v>28</v>
      </c>
    </row>
    <row r="20" spans="1:16">
      <c r="A20">
        <v>1</v>
      </c>
      <c r="B20">
        <v>24</v>
      </c>
      <c r="C20">
        <v>27</v>
      </c>
      <c r="D20">
        <v>30</v>
      </c>
      <c r="E20">
        <v>32</v>
      </c>
      <c r="F20">
        <v>34</v>
      </c>
      <c r="G20">
        <v>36</v>
      </c>
      <c r="H20">
        <v>38</v>
      </c>
      <c r="I20">
        <v>39</v>
      </c>
      <c r="J20">
        <v>41</v>
      </c>
      <c r="O20" t="s">
        <v>41</v>
      </c>
      <c r="P20">
        <v>30</v>
      </c>
    </row>
    <row r="21" spans="1:16">
      <c r="O21" t="s">
        <v>42</v>
      </c>
      <c r="P21">
        <v>32</v>
      </c>
    </row>
    <row r="22" spans="1:16">
      <c r="O22" t="s">
        <v>43</v>
      </c>
      <c r="P22">
        <v>34</v>
      </c>
    </row>
    <row r="24" spans="1:16">
      <c r="O24" t="s">
        <v>26</v>
      </c>
      <c r="P24" t="s">
        <v>23</v>
      </c>
    </row>
    <row r="25" spans="1:16">
      <c r="O25" t="s">
        <v>48</v>
      </c>
      <c r="P25">
        <v>0</v>
      </c>
    </row>
    <row r="26" spans="1:16">
      <c r="O26" t="s">
        <v>29</v>
      </c>
      <c r="P26">
        <v>15</v>
      </c>
    </row>
    <row r="27" spans="1:16">
      <c r="O27" t="s">
        <v>30</v>
      </c>
      <c r="P27">
        <v>17</v>
      </c>
    </row>
    <row r="28" spans="1:16">
      <c r="O28" t="s">
        <v>31</v>
      </c>
      <c r="P28">
        <v>19</v>
      </c>
    </row>
    <row r="29" spans="1:16">
      <c r="O29" t="s">
        <v>32</v>
      </c>
      <c r="P29">
        <v>21</v>
      </c>
    </row>
    <row r="30" spans="1:16">
      <c r="O30" t="s">
        <v>33</v>
      </c>
      <c r="P30">
        <v>23</v>
      </c>
    </row>
    <row r="31" spans="1:16">
      <c r="O31" t="s">
        <v>34</v>
      </c>
      <c r="P31">
        <v>25</v>
      </c>
    </row>
    <row r="32" spans="1:16">
      <c r="O32" t="s">
        <v>35</v>
      </c>
      <c r="P32">
        <v>27</v>
      </c>
    </row>
    <row r="33" spans="15:16">
      <c r="O33" t="s">
        <v>36</v>
      </c>
      <c r="P33">
        <v>29</v>
      </c>
    </row>
    <row r="34" spans="15:16">
      <c r="O34" t="s">
        <v>37</v>
      </c>
      <c r="P34">
        <v>31</v>
      </c>
    </row>
    <row r="35" spans="15:16">
      <c r="O35" t="s">
        <v>38</v>
      </c>
      <c r="P35">
        <v>33</v>
      </c>
    </row>
    <row r="36" spans="15:16">
      <c r="O36" t="s">
        <v>39</v>
      </c>
      <c r="P36">
        <v>35</v>
      </c>
    </row>
    <row r="37" spans="15:16">
      <c r="O37" t="s">
        <v>40</v>
      </c>
      <c r="P37">
        <v>37</v>
      </c>
    </row>
    <row r="38" spans="15:16">
      <c r="O38" t="s">
        <v>41</v>
      </c>
      <c r="P38">
        <v>39</v>
      </c>
    </row>
    <row r="39" spans="15:16">
      <c r="O39" t="s">
        <v>42</v>
      </c>
      <c r="P39">
        <v>41</v>
      </c>
    </row>
    <row r="40" spans="15:16">
      <c r="O40" t="s">
        <v>43</v>
      </c>
      <c r="P40">
        <v>43</v>
      </c>
    </row>
  </sheetData>
  <sortState xmlns:xlrd2="http://schemas.microsoft.com/office/spreadsheetml/2017/richdata2" ref="L30:O45">
    <sortCondition ref="L30:L45"/>
  </sortState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2892B-7E73-4AA2-A724-45E7CC3E0C83}">
  <dimension ref="A5:P40"/>
  <sheetViews>
    <sheetView workbookViewId="0">
      <selection activeCell="O24" sqref="O24"/>
    </sheetView>
  </sheetViews>
  <sheetFormatPr baseColWidth="10" defaultRowHeight="13.8"/>
  <sheetData>
    <row r="5" spans="1:16">
      <c r="A5" t="s">
        <v>12</v>
      </c>
      <c r="B5" t="s">
        <v>13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6">
      <c r="A6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O6" t="s">
        <v>26</v>
      </c>
      <c r="P6" t="s">
        <v>23</v>
      </c>
    </row>
    <row r="7" spans="1:16">
      <c r="A7">
        <v>5</v>
      </c>
      <c r="B7">
        <v>3</v>
      </c>
      <c r="C7">
        <v>4</v>
      </c>
      <c r="D7">
        <v>4</v>
      </c>
      <c r="E7">
        <v>5</v>
      </c>
      <c r="F7">
        <v>5</v>
      </c>
      <c r="G7">
        <v>5</v>
      </c>
      <c r="H7">
        <v>6</v>
      </c>
      <c r="I7">
        <v>6</v>
      </c>
      <c r="J7">
        <v>6</v>
      </c>
      <c r="O7" t="s">
        <v>48</v>
      </c>
      <c r="P7">
        <v>0</v>
      </c>
    </row>
    <row r="8" spans="1:16">
      <c r="A8">
        <v>4</v>
      </c>
      <c r="B8">
        <v>6</v>
      </c>
      <c r="C8">
        <v>7</v>
      </c>
      <c r="D8">
        <v>8</v>
      </c>
      <c r="E8">
        <v>8</v>
      </c>
      <c r="F8">
        <v>9</v>
      </c>
      <c r="G8">
        <v>9</v>
      </c>
      <c r="H8">
        <v>10</v>
      </c>
      <c r="I8">
        <v>10</v>
      </c>
      <c r="J8">
        <v>10</v>
      </c>
      <c r="O8" t="s">
        <v>29</v>
      </c>
      <c r="P8">
        <v>5</v>
      </c>
    </row>
    <row r="9" spans="1:16">
      <c r="A9">
        <v>3</v>
      </c>
      <c r="B9">
        <v>8</v>
      </c>
      <c r="C9">
        <v>9</v>
      </c>
      <c r="D9">
        <v>10</v>
      </c>
      <c r="E9">
        <v>11</v>
      </c>
      <c r="F9">
        <v>12</v>
      </c>
      <c r="G9">
        <v>13</v>
      </c>
      <c r="H9">
        <v>14</v>
      </c>
      <c r="I9">
        <v>14</v>
      </c>
      <c r="J9">
        <v>14</v>
      </c>
      <c r="O9" t="s">
        <v>30</v>
      </c>
      <c r="P9">
        <v>6</v>
      </c>
    </row>
    <row r="10" spans="1:16">
      <c r="A10">
        <v>2</v>
      </c>
      <c r="B10">
        <v>10</v>
      </c>
      <c r="C10">
        <v>11</v>
      </c>
      <c r="D10">
        <v>12</v>
      </c>
      <c r="E10">
        <v>14</v>
      </c>
      <c r="F10">
        <v>16</v>
      </c>
      <c r="G10">
        <v>17</v>
      </c>
      <c r="H10">
        <v>18</v>
      </c>
      <c r="I10">
        <v>18</v>
      </c>
      <c r="J10">
        <v>18</v>
      </c>
      <c r="O10" t="s">
        <v>31</v>
      </c>
      <c r="P10">
        <v>8</v>
      </c>
    </row>
    <row r="11" spans="1:16">
      <c r="A11">
        <v>1</v>
      </c>
      <c r="B11">
        <v>14</v>
      </c>
      <c r="C11">
        <v>15</v>
      </c>
      <c r="D11">
        <v>16</v>
      </c>
      <c r="E11">
        <v>18</v>
      </c>
      <c r="F11">
        <v>20</v>
      </c>
      <c r="G11">
        <v>21</v>
      </c>
      <c r="H11">
        <v>22</v>
      </c>
      <c r="I11">
        <v>22</v>
      </c>
      <c r="J11">
        <v>23</v>
      </c>
      <c r="O11" t="s">
        <v>32</v>
      </c>
      <c r="P11">
        <v>10</v>
      </c>
    </row>
    <row r="12" spans="1:16">
      <c r="O12" t="s">
        <v>33</v>
      </c>
      <c r="P12">
        <v>11</v>
      </c>
    </row>
    <row r="13" spans="1:16">
      <c r="O13" t="s">
        <v>34</v>
      </c>
      <c r="P13">
        <v>12</v>
      </c>
    </row>
    <row r="14" spans="1:16">
      <c r="A14" t="s">
        <v>12</v>
      </c>
      <c r="B14" t="s">
        <v>13</v>
      </c>
      <c r="C14" t="s">
        <v>15</v>
      </c>
      <c r="D14" t="s">
        <v>16</v>
      </c>
      <c r="E14" t="s">
        <v>17</v>
      </c>
      <c r="F14" t="s">
        <v>18</v>
      </c>
      <c r="G14" t="s">
        <v>19</v>
      </c>
      <c r="H14" t="s">
        <v>20</v>
      </c>
      <c r="I14" t="s">
        <v>21</v>
      </c>
      <c r="J14" t="s">
        <v>22</v>
      </c>
      <c r="O14" t="s">
        <v>35</v>
      </c>
      <c r="P14">
        <v>14</v>
      </c>
    </row>
    <row r="15" spans="1:16">
      <c r="A15">
        <v>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O15" t="s">
        <v>36</v>
      </c>
      <c r="P15">
        <v>16</v>
      </c>
    </row>
    <row r="16" spans="1:16">
      <c r="A16">
        <v>5</v>
      </c>
      <c r="B16">
        <v>3</v>
      </c>
      <c r="C16">
        <v>4</v>
      </c>
      <c r="D16">
        <v>4</v>
      </c>
      <c r="E16">
        <v>5</v>
      </c>
      <c r="F16">
        <v>5</v>
      </c>
      <c r="G16">
        <v>5</v>
      </c>
      <c r="H16">
        <v>6</v>
      </c>
      <c r="I16">
        <v>6</v>
      </c>
      <c r="J16">
        <v>6</v>
      </c>
      <c r="O16" t="s">
        <v>37</v>
      </c>
      <c r="P16">
        <v>18</v>
      </c>
    </row>
    <row r="17" spans="1:16">
      <c r="A17">
        <v>4</v>
      </c>
      <c r="B17">
        <v>6</v>
      </c>
      <c r="C17">
        <v>7</v>
      </c>
      <c r="D17">
        <v>8</v>
      </c>
      <c r="E17">
        <v>8</v>
      </c>
      <c r="F17">
        <v>9</v>
      </c>
      <c r="G17">
        <v>9</v>
      </c>
      <c r="H17">
        <v>10</v>
      </c>
      <c r="I17">
        <v>11</v>
      </c>
      <c r="J17">
        <v>12</v>
      </c>
      <c r="O17" t="s">
        <v>38</v>
      </c>
      <c r="P17">
        <v>19</v>
      </c>
    </row>
    <row r="18" spans="1:16">
      <c r="A18">
        <v>3</v>
      </c>
      <c r="B18">
        <v>8</v>
      </c>
      <c r="C18">
        <v>9</v>
      </c>
      <c r="D18">
        <v>10</v>
      </c>
      <c r="E18">
        <v>11</v>
      </c>
      <c r="F18">
        <v>12</v>
      </c>
      <c r="G18">
        <v>13</v>
      </c>
      <c r="H18">
        <v>14</v>
      </c>
      <c r="I18">
        <v>16</v>
      </c>
      <c r="J18">
        <v>17</v>
      </c>
      <c r="O18" t="s">
        <v>39</v>
      </c>
      <c r="P18">
        <v>20</v>
      </c>
    </row>
    <row r="19" spans="1:16">
      <c r="A19">
        <v>2</v>
      </c>
      <c r="B19">
        <v>10</v>
      </c>
      <c r="C19">
        <v>12</v>
      </c>
      <c r="D19">
        <v>14</v>
      </c>
      <c r="E19">
        <v>15</v>
      </c>
      <c r="F19">
        <v>17</v>
      </c>
      <c r="G19">
        <v>18</v>
      </c>
      <c r="H19">
        <v>19</v>
      </c>
      <c r="I19">
        <v>21</v>
      </c>
      <c r="J19">
        <v>22</v>
      </c>
      <c r="O19" t="s">
        <v>40</v>
      </c>
      <c r="P19">
        <v>21</v>
      </c>
    </row>
    <row r="20" spans="1:16">
      <c r="A20">
        <v>1</v>
      </c>
      <c r="B20">
        <v>14</v>
      </c>
      <c r="C20">
        <v>16</v>
      </c>
      <c r="D20">
        <v>18</v>
      </c>
      <c r="E20">
        <v>20</v>
      </c>
      <c r="F20">
        <v>22</v>
      </c>
      <c r="G20">
        <v>23</v>
      </c>
      <c r="H20">
        <v>24</v>
      </c>
      <c r="I20">
        <v>25</v>
      </c>
      <c r="J20">
        <v>27</v>
      </c>
      <c r="O20" t="s">
        <v>41</v>
      </c>
      <c r="P20">
        <v>22</v>
      </c>
    </row>
    <row r="21" spans="1:16">
      <c r="O21" t="s">
        <v>42</v>
      </c>
      <c r="P21">
        <v>23</v>
      </c>
    </row>
    <row r="22" spans="1:16">
      <c r="O22" t="s">
        <v>43</v>
      </c>
      <c r="P22">
        <v>24</v>
      </c>
    </row>
    <row r="24" spans="1:16">
      <c r="O24" t="s">
        <v>26</v>
      </c>
      <c r="P24" t="s">
        <v>23</v>
      </c>
    </row>
    <row r="25" spans="1:16">
      <c r="O25" t="s">
        <v>48</v>
      </c>
      <c r="P25">
        <v>0</v>
      </c>
    </row>
    <row r="26" spans="1:16">
      <c r="O26" t="s">
        <v>29</v>
      </c>
      <c r="P26">
        <v>5</v>
      </c>
    </row>
    <row r="27" spans="1:16">
      <c r="O27" t="s">
        <v>30</v>
      </c>
      <c r="P27">
        <v>7</v>
      </c>
    </row>
    <row r="28" spans="1:16">
      <c r="O28" t="s">
        <v>31</v>
      </c>
      <c r="P28">
        <v>9</v>
      </c>
    </row>
    <row r="29" spans="1:16">
      <c r="O29" t="s">
        <v>32</v>
      </c>
      <c r="P29">
        <v>11</v>
      </c>
    </row>
    <row r="30" spans="1:16">
      <c r="O30" t="s">
        <v>33</v>
      </c>
      <c r="P30">
        <v>13</v>
      </c>
    </row>
    <row r="31" spans="1:16">
      <c r="O31" t="s">
        <v>34</v>
      </c>
      <c r="P31">
        <v>15</v>
      </c>
    </row>
    <row r="32" spans="1:16">
      <c r="O32" t="s">
        <v>35</v>
      </c>
      <c r="P32">
        <v>17</v>
      </c>
    </row>
    <row r="33" spans="15:16">
      <c r="O33" t="s">
        <v>36</v>
      </c>
      <c r="P33">
        <v>19</v>
      </c>
    </row>
    <row r="34" spans="15:16">
      <c r="O34" t="s">
        <v>37</v>
      </c>
      <c r="P34">
        <v>21</v>
      </c>
    </row>
    <row r="35" spans="15:16">
      <c r="O35" t="s">
        <v>38</v>
      </c>
      <c r="P35">
        <v>23</v>
      </c>
    </row>
    <row r="36" spans="15:16">
      <c r="O36" t="s">
        <v>39</v>
      </c>
      <c r="P36">
        <v>24</v>
      </c>
    </row>
    <row r="37" spans="15:16">
      <c r="O37" t="s">
        <v>40</v>
      </c>
      <c r="P37">
        <v>25</v>
      </c>
    </row>
    <row r="38" spans="15:16">
      <c r="O38" t="s">
        <v>41</v>
      </c>
      <c r="P38">
        <v>26</v>
      </c>
    </row>
    <row r="39" spans="15:16">
      <c r="O39" t="s">
        <v>42</v>
      </c>
      <c r="P39">
        <v>27</v>
      </c>
    </row>
    <row r="40" spans="15:16">
      <c r="O40" t="s">
        <v>43</v>
      </c>
      <c r="P40">
        <v>28</v>
      </c>
    </row>
  </sheetData>
  <sortState xmlns:xlrd2="http://schemas.microsoft.com/office/spreadsheetml/2017/richdata2" ref="N25:Q40">
    <sortCondition ref="N25:N40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30948-2EB6-4798-B56E-4331ED9D9378}">
  <dimension ref="A1:P39"/>
  <sheetViews>
    <sheetView workbookViewId="0">
      <selection activeCell="I30" sqref="I30"/>
    </sheetView>
  </sheetViews>
  <sheetFormatPr baseColWidth="10" defaultRowHeight="13.8"/>
  <cols>
    <col min="17" max="17" width="18.296875" customWidth="1"/>
  </cols>
  <sheetData>
    <row r="1" spans="1:16">
      <c r="A1" t="s">
        <v>27</v>
      </c>
    </row>
    <row r="2" spans="1:16">
      <c r="A2" t="s">
        <v>28</v>
      </c>
      <c r="B2" t="s">
        <v>11</v>
      </c>
      <c r="C2" t="s">
        <v>24</v>
      </c>
    </row>
    <row r="4" spans="1:16">
      <c r="A4" t="s">
        <v>13</v>
      </c>
      <c r="B4" t="s">
        <v>14</v>
      </c>
    </row>
    <row r="5" spans="1:16">
      <c r="A5" t="s">
        <v>15</v>
      </c>
      <c r="B5" t="s">
        <v>12</v>
      </c>
      <c r="C5" t="s">
        <v>13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M5" s="1"/>
    </row>
    <row r="6" spans="1:16">
      <c r="A6" t="s">
        <v>16</v>
      </c>
      <c r="B6">
        <v>6</v>
      </c>
      <c r="C6">
        <v>9999</v>
      </c>
      <c r="D6">
        <v>9999</v>
      </c>
      <c r="E6">
        <v>9999</v>
      </c>
      <c r="F6">
        <v>9999</v>
      </c>
      <c r="G6">
        <v>9999</v>
      </c>
      <c r="H6">
        <v>9999</v>
      </c>
      <c r="I6">
        <v>9999</v>
      </c>
      <c r="J6">
        <v>9999</v>
      </c>
      <c r="K6">
        <v>9999</v>
      </c>
      <c r="O6" t="s">
        <v>26</v>
      </c>
      <c r="P6" t="s">
        <v>23</v>
      </c>
    </row>
    <row r="7" spans="1:16">
      <c r="A7" t="s">
        <v>17</v>
      </c>
      <c r="B7">
        <v>5</v>
      </c>
      <c r="C7">
        <v>13.6</v>
      </c>
      <c r="D7">
        <v>13.3</v>
      </c>
      <c r="E7">
        <v>12.5</v>
      </c>
      <c r="F7">
        <v>11.8</v>
      </c>
      <c r="G7">
        <v>11.7</v>
      </c>
      <c r="H7">
        <v>11.4</v>
      </c>
      <c r="I7">
        <v>11.7</v>
      </c>
      <c r="J7">
        <v>11.7</v>
      </c>
      <c r="K7">
        <v>11.7</v>
      </c>
      <c r="O7" t="s">
        <v>29</v>
      </c>
      <c r="P7">
        <v>11.6</v>
      </c>
    </row>
    <row r="8" spans="1:16">
      <c r="A8" t="s">
        <v>18</v>
      </c>
      <c r="B8">
        <v>4</v>
      </c>
      <c r="C8">
        <v>12</v>
      </c>
      <c r="D8">
        <v>11.3</v>
      </c>
      <c r="E8">
        <v>10.8</v>
      </c>
      <c r="F8">
        <v>10.5</v>
      </c>
      <c r="G8">
        <v>10.199999999999999</v>
      </c>
      <c r="H8">
        <v>10</v>
      </c>
      <c r="I8">
        <v>9.9</v>
      </c>
      <c r="J8">
        <v>9.9</v>
      </c>
      <c r="K8">
        <v>9.9</v>
      </c>
      <c r="O8" t="s">
        <v>30</v>
      </c>
      <c r="P8">
        <v>11.2</v>
      </c>
    </row>
    <row r="9" spans="1:16">
      <c r="A9" t="s">
        <v>19</v>
      </c>
      <c r="B9">
        <v>3</v>
      </c>
      <c r="C9">
        <v>10.8</v>
      </c>
      <c r="D9">
        <v>10.3</v>
      </c>
      <c r="E9">
        <v>10</v>
      </c>
      <c r="F9">
        <v>9.6</v>
      </c>
      <c r="G9">
        <v>9.3000000000000007</v>
      </c>
      <c r="H9">
        <v>9.1999999999999993</v>
      </c>
      <c r="I9">
        <v>9</v>
      </c>
      <c r="J9">
        <v>9</v>
      </c>
      <c r="K9">
        <v>9</v>
      </c>
      <c r="O9" t="s">
        <v>31</v>
      </c>
      <c r="P9">
        <v>10.8</v>
      </c>
    </row>
    <row r="10" spans="1:16">
      <c r="A10" t="s">
        <v>20</v>
      </c>
      <c r="B10">
        <v>2</v>
      </c>
      <c r="C10">
        <v>10.1</v>
      </c>
      <c r="D10">
        <v>9.5</v>
      </c>
      <c r="E10">
        <v>9.1999999999999993</v>
      </c>
      <c r="F10">
        <v>8.9</v>
      </c>
      <c r="G10">
        <v>8.6</v>
      </c>
      <c r="H10">
        <v>8.4</v>
      </c>
      <c r="I10">
        <v>8.3000000000000007</v>
      </c>
      <c r="J10">
        <v>8.3000000000000007</v>
      </c>
      <c r="K10">
        <v>8.3000000000000007</v>
      </c>
      <c r="O10" t="s">
        <v>32</v>
      </c>
      <c r="P10">
        <v>10.4</v>
      </c>
    </row>
    <row r="11" spans="1:16">
      <c r="A11" t="s">
        <v>21</v>
      </c>
      <c r="B11">
        <v>1</v>
      </c>
      <c r="C11">
        <v>9.5</v>
      </c>
      <c r="D11">
        <v>9</v>
      </c>
      <c r="E11">
        <v>8.6999999999999993</v>
      </c>
      <c r="F11">
        <v>8.4</v>
      </c>
      <c r="G11">
        <v>8.1999999999999993</v>
      </c>
      <c r="H11">
        <v>8</v>
      </c>
      <c r="I11">
        <v>7.8</v>
      </c>
      <c r="J11">
        <v>7.8</v>
      </c>
      <c r="K11">
        <v>7.8</v>
      </c>
      <c r="O11" t="s">
        <v>33</v>
      </c>
      <c r="P11">
        <v>10</v>
      </c>
    </row>
    <row r="12" spans="1:16">
      <c r="A12" t="s">
        <v>22</v>
      </c>
      <c r="O12" t="s">
        <v>34</v>
      </c>
      <c r="P12">
        <v>9.6</v>
      </c>
    </row>
    <row r="13" spans="1:16">
      <c r="A13" t="s">
        <v>23</v>
      </c>
      <c r="B13" t="s">
        <v>25</v>
      </c>
      <c r="O13" t="s">
        <v>35</v>
      </c>
      <c r="P13">
        <v>9.3000000000000007</v>
      </c>
    </row>
    <row r="14" spans="1:16">
      <c r="B14" t="s">
        <v>12</v>
      </c>
      <c r="C14" t="s">
        <v>13</v>
      </c>
      <c r="D14" t="s">
        <v>15</v>
      </c>
      <c r="E14" t="s">
        <v>16</v>
      </c>
      <c r="F14" t="s">
        <v>17</v>
      </c>
      <c r="G14" t="s">
        <v>18</v>
      </c>
      <c r="H14" t="s">
        <v>19</v>
      </c>
      <c r="I14" t="s">
        <v>20</v>
      </c>
      <c r="J14" t="s">
        <v>21</v>
      </c>
      <c r="K14" t="s">
        <v>22</v>
      </c>
      <c r="O14" t="s">
        <v>36</v>
      </c>
      <c r="P14">
        <v>9.1</v>
      </c>
    </row>
    <row r="15" spans="1:16">
      <c r="B15">
        <v>6</v>
      </c>
      <c r="C15">
        <v>9999</v>
      </c>
      <c r="D15">
        <v>9999</v>
      </c>
      <c r="E15">
        <v>9999</v>
      </c>
      <c r="F15">
        <v>9999</v>
      </c>
      <c r="G15">
        <v>9999</v>
      </c>
      <c r="H15">
        <v>9999</v>
      </c>
      <c r="I15">
        <v>9999</v>
      </c>
      <c r="J15">
        <v>9999</v>
      </c>
      <c r="K15">
        <v>9999</v>
      </c>
      <c r="O15" t="s">
        <v>37</v>
      </c>
      <c r="P15">
        <v>8.9</v>
      </c>
    </row>
    <row r="16" spans="1:16">
      <c r="B16">
        <v>5</v>
      </c>
      <c r="C16">
        <v>13.6</v>
      </c>
      <c r="D16">
        <v>13.3</v>
      </c>
      <c r="E16">
        <v>12.8</v>
      </c>
      <c r="F16">
        <v>12.1</v>
      </c>
      <c r="G16">
        <v>12.2</v>
      </c>
      <c r="H16">
        <v>11.8</v>
      </c>
      <c r="I16">
        <v>11.6</v>
      </c>
      <c r="J16">
        <v>11.2</v>
      </c>
      <c r="K16">
        <v>10.9</v>
      </c>
      <c r="O16" t="s">
        <v>38</v>
      </c>
      <c r="P16">
        <v>8.6999999999999993</v>
      </c>
    </row>
    <row r="17" spans="2:16">
      <c r="B17">
        <v>4</v>
      </c>
      <c r="C17">
        <v>11.6</v>
      </c>
      <c r="D17">
        <v>11.1</v>
      </c>
      <c r="E17">
        <v>10.7</v>
      </c>
      <c r="F17">
        <v>10.4</v>
      </c>
      <c r="G17">
        <v>10.199999999999999</v>
      </c>
      <c r="H17">
        <v>10</v>
      </c>
      <c r="I17">
        <v>9.6</v>
      </c>
      <c r="J17">
        <v>8.9</v>
      </c>
      <c r="K17">
        <v>8.6999999999999993</v>
      </c>
      <c r="O17" t="s">
        <v>39</v>
      </c>
      <c r="P17">
        <v>8.5</v>
      </c>
    </row>
    <row r="18" spans="2:16">
      <c r="B18">
        <v>3</v>
      </c>
      <c r="C18">
        <v>10.5</v>
      </c>
      <c r="D18">
        <v>10.1</v>
      </c>
      <c r="E18">
        <v>9.6999999999999993</v>
      </c>
      <c r="F18">
        <v>9.4</v>
      </c>
      <c r="G18">
        <v>9.1999999999999993</v>
      </c>
      <c r="H18">
        <v>8.8000000000000007</v>
      </c>
      <c r="I18">
        <v>8.5</v>
      </c>
      <c r="J18">
        <v>8</v>
      </c>
      <c r="K18">
        <v>7.8</v>
      </c>
      <c r="O18" t="s">
        <v>40</v>
      </c>
      <c r="P18">
        <v>8.3000000000000007</v>
      </c>
    </row>
    <row r="19" spans="2:16">
      <c r="B19">
        <v>2</v>
      </c>
      <c r="C19">
        <v>9.6</v>
      </c>
      <c r="D19">
        <v>9.1999999999999993</v>
      </c>
      <c r="E19">
        <v>9</v>
      </c>
      <c r="F19">
        <v>8.6999999999999993</v>
      </c>
      <c r="G19">
        <v>8.4</v>
      </c>
      <c r="H19">
        <v>8.1</v>
      </c>
      <c r="I19">
        <v>7.8</v>
      </c>
      <c r="J19">
        <v>7.2</v>
      </c>
      <c r="K19">
        <v>7.1</v>
      </c>
      <c r="O19" t="s">
        <v>41</v>
      </c>
      <c r="P19">
        <v>8.1</v>
      </c>
    </row>
    <row r="20" spans="2:16">
      <c r="B20">
        <v>1</v>
      </c>
      <c r="C20">
        <v>9.1</v>
      </c>
      <c r="D20">
        <v>8.6999999999999993</v>
      </c>
      <c r="E20">
        <v>8.4</v>
      </c>
      <c r="F20">
        <v>8.1</v>
      </c>
      <c r="G20">
        <v>7.8</v>
      </c>
      <c r="H20">
        <v>7.5</v>
      </c>
      <c r="I20">
        <v>7.2</v>
      </c>
      <c r="J20">
        <v>6.9</v>
      </c>
      <c r="K20">
        <v>6.8</v>
      </c>
      <c r="O20" t="s">
        <v>42</v>
      </c>
      <c r="P20">
        <v>7.9</v>
      </c>
    </row>
    <row r="21" spans="2:16">
      <c r="O21" t="s">
        <v>43</v>
      </c>
      <c r="P21">
        <v>7.7</v>
      </c>
    </row>
    <row r="24" spans="2:16">
      <c r="O24" t="s">
        <v>26</v>
      </c>
      <c r="P24" t="s">
        <v>23</v>
      </c>
    </row>
    <row r="25" spans="2:16">
      <c r="O25" t="s">
        <v>29</v>
      </c>
      <c r="P25">
        <v>8.9</v>
      </c>
    </row>
    <row r="26" spans="2:16">
      <c r="O26" t="s">
        <v>30</v>
      </c>
      <c r="P26">
        <v>8.6</v>
      </c>
    </row>
    <row r="27" spans="2:16">
      <c r="O27" t="s">
        <v>31</v>
      </c>
      <c r="P27">
        <v>8.4</v>
      </c>
    </row>
    <row r="28" spans="2:16">
      <c r="O28" t="s">
        <v>32</v>
      </c>
      <c r="P28">
        <v>8.1999999999999993</v>
      </c>
    </row>
    <row r="29" spans="2:16">
      <c r="O29" t="s">
        <v>33</v>
      </c>
      <c r="P29">
        <v>8</v>
      </c>
    </row>
    <row r="30" spans="2:16">
      <c r="O30" t="s">
        <v>34</v>
      </c>
      <c r="P30">
        <v>7.8</v>
      </c>
    </row>
    <row r="31" spans="2:16">
      <c r="O31" t="s">
        <v>35</v>
      </c>
      <c r="P31">
        <v>7.6</v>
      </c>
    </row>
    <row r="32" spans="2:16">
      <c r="O32" t="s">
        <v>36</v>
      </c>
      <c r="P32">
        <v>7.4</v>
      </c>
    </row>
    <row r="33" spans="15:16">
      <c r="O33" t="s">
        <v>37</v>
      </c>
      <c r="P33">
        <v>7.2</v>
      </c>
    </row>
    <row r="34" spans="15:16">
      <c r="O34" t="s">
        <v>38</v>
      </c>
      <c r="P34">
        <v>7</v>
      </c>
    </row>
    <row r="35" spans="15:16">
      <c r="O35" t="s">
        <v>39</v>
      </c>
      <c r="P35">
        <v>6.9</v>
      </c>
    </row>
    <row r="36" spans="15:16">
      <c r="O36" t="s">
        <v>40</v>
      </c>
      <c r="P36">
        <v>6.8</v>
      </c>
    </row>
    <row r="37" spans="15:16">
      <c r="O37" t="s">
        <v>41</v>
      </c>
      <c r="P37">
        <v>6.7</v>
      </c>
    </row>
    <row r="38" spans="15:16">
      <c r="O38" t="s">
        <v>42</v>
      </c>
      <c r="P38">
        <v>6.6</v>
      </c>
    </row>
    <row r="39" spans="15:16">
      <c r="O39" t="s">
        <v>43</v>
      </c>
      <c r="P39">
        <v>6.5</v>
      </c>
    </row>
  </sheetData>
  <sheetProtection algorithmName="SHA-512" hashValue="jdn6yKUfCC+rnRcy6M9hfncD+1fJr/yD+RUtnWuBEqM4jdx5/mZtZip4QgF5+ezNHm+sHYG/rAFR+fngf3Yi7A==" saltValue="X2n0jArAFuxqB5xXpmEynQ==" spinCount="100000" sheet="1" objects="1" scenarios="1"/>
  <sortState xmlns:xlrd2="http://schemas.microsoft.com/office/spreadsheetml/2017/richdata2" ref="V1:AE6">
    <sortCondition descending="1" ref="V1:V6"/>
  </sortState>
  <dataConsolidate/>
  <phoneticPr fontId="2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E5A38-52EF-4409-8A82-C00E2A47CFD5}">
  <dimension ref="A1:H39"/>
  <sheetViews>
    <sheetView topLeftCell="A4" workbookViewId="0">
      <selection activeCell="J13" sqref="J13"/>
    </sheetView>
  </sheetViews>
  <sheetFormatPr baseColWidth="10" defaultRowHeight="13.8"/>
  <sheetData>
    <row r="1" spans="1:8">
      <c r="A1" t="s">
        <v>14</v>
      </c>
      <c r="B1">
        <v>75</v>
      </c>
      <c r="E1">
        <v>100</v>
      </c>
    </row>
    <row r="2" spans="1:8">
      <c r="A2" t="s">
        <v>44</v>
      </c>
      <c r="B2" t="s">
        <v>12</v>
      </c>
      <c r="C2" t="s">
        <v>45</v>
      </c>
    </row>
    <row r="3" spans="1:8">
      <c r="A3" t="s">
        <v>12</v>
      </c>
      <c r="B3" t="s">
        <v>19</v>
      </c>
      <c r="C3" t="s">
        <v>20</v>
      </c>
      <c r="D3" t="s">
        <v>12</v>
      </c>
      <c r="E3" t="s">
        <v>21</v>
      </c>
      <c r="F3" t="s">
        <v>22</v>
      </c>
      <c r="G3" t="s">
        <v>26</v>
      </c>
      <c r="H3" t="s">
        <v>23</v>
      </c>
    </row>
    <row r="4" spans="1:8">
      <c r="A4">
        <v>6</v>
      </c>
      <c r="B4">
        <v>9999</v>
      </c>
      <c r="C4">
        <v>9999</v>
      </c>
      <c r="D4">
        <v>6</v>
      </c>
      <c r="E4">
        <v>9999</v>
      </c>
      <c r="F4">
        <v>9999</v>
      </c>
      <c r="G4" t="s">
        <v>29</v>
      </c>
      <c r="H4">
        <v>20.8</v>
      </c>
    </row>
    <row r="5" spans="1:8">
      <c r="A5">
        <v>5</v>
      </c>
      <c r="B5">
        <v>18</v>
      </c>
      <c r="C5">
        <v>18</v>
      </c>
      <c r="D5">
        <v>5</v>
      </c>
      <c r="E5">
        <v>24.5</v>
      </c>
      <c r="F5">
        <v>24.5</v>
      </c>
      <c r="G5" t="s">
        <v>30</v>
      </c>
      <c r="H5">
        <v>20.2</v>
      </c>
    </row>
    <row r="6" spans="1:8">
      <c r="A6">
        <v>4</v>
      </c>
      <c r="B6">
        <v>15.2</v>
      </c>
      <c r="C6">
        <v>15.1</v>
      </c>
      <c r="D6">
        <v>4</v>
      </c>
      <c r="E6">
        <v>20.2</v>
      </c>
      <c r="F6">
        <v>20.2</v>
      </c>
      <c r="G6" t="s">
        <v>31</v>
      </c>
      <c r="H6">
        <v>19.600000000000001</v>
      </c>
    </row>
    <row r="7" spans="1:8">
      <c r="A7">
        <v>3</v>
      </c>
      <c r="B7">
        <v>13.6</v>
      </c>
      <c r="C7">
        <v>13.5</v>
      </c>
      <c r="D7">
        <v>3</v>
      </c>
      <c r="E7">
        <v>18.100000000000001</v>
      </c>
      <c r="F7">
        <v>18.100000000000001</v>
      </c>
      <c r="G7" t="s">
        <v>32</v>
      </c>
      <c r="H7">
        <v>19</v>
      </c>
    </row>
    <row r="8" spans="1:8">
      <c r="A8">
        <v>2</v>
      </c>
      <c r="B8">
        <v>12.4</v>
      </c>
      <c r="C8">
        <v>12.3</v>
      </c>
      <c r="D8">
        <v>2</v>
      </c>
      <c r="E8">
        <v>16.399999999999999</v>
      </c>
      <c r="F8">
        <v>16.399999999999999</v>
      </c>
      <c r="G8" t="s">
        <v>33</v>
      </c>
      <c r="H8">
        <v>18.600000000000001</v>
      </c>
    </row>
    <row r="9" spans="1:8">
      <c r="A9">
        <v>1</v>
      </c>
      <c r="B9">
        <v>11.6</v>
      </c>
      <c r="C9">
        <v>11.5</v>
      </c>
      <c r="D9">
        <v>1</v>
      </c>
      <c r="E9">
        <v>15.4</v>
      </c>
      <c r="F9">
        <v>15.4</v>
      </c>
      <c r="G9" t="s">
        <v>34</v>
      </c>
      <c r="H9">
        <v>18.2</v>
      </c>
    </row>
    <row r="10" spans="1:8">
      <c r="G10" t="s">
        <v>35</v>
      </c>
      <c r="H10">
        <v>17.8</v>
      </c>
    </row>
    <row r="11" spans="1:8">
      <c r="G11" t="s">
        <v>36</v>
      </c>
      <c r="H11">
        <v>17.399999999999999</v>
      </c>
    </row>
    <row r="12" spans="1:8">
      <c r="G12" t="s">
        <v>37</v>
      </c>
      <c r="H12">
        <v>17</v>
      </c>
    </row>
    <row r="13" spans="1:8">
      <c r="G13" t="s">
        <v>38</v>
      </c>
      <c r="H13">
        <v>16.600000000000001</v>
      </c>
    </row>
    <row r="14" spans="1:8">
      <c r="G14" t="s">
        <v>39</v>
      </c>
      <c r="H14">
        <v>16.2</v>
      </c>
    </row>
    <row r="15" spans="1:8">
      <c r="G15" t="s">
        <v>40</v>
      </c>
      <c r="H15">
        <v>15.8</v>
      </c>
    </row>
    <row r="16" spans="1:8">
      <c r="G16" t="s">
        <v>41</v>
      </c>
      <c r="H16">
        <v>15.4</v>
      </c>
    </row>
    <row r="17" spans="1:8">
      <c r="G17" t="s">
        <v>42</v>
      </c>
      <c r="H17">
        <v>15</v>
      </c>
    </row>
    <row r="18" spans="1:8">
      <c r="G18" t="s">
        <v>43</v>
      </c>
      <c r="H18">
        <v>14.6</v>
      </c>
    </row>
    <row r="22" spans="1:8">
      <c r="B22">
        <v>75</v>
      </c>
      <c r="E22">
        <v>100</v>
      </c>
    </row>
    <row r="23" spans="1:8">
      <c r="A23" t="s">
        <v>46</v>
      </c>
      <c r="B23" t="s">
        <v>12</v>
      </c>
      <c r="C23" t="s">
        <v>45</v>
      </c>
    </row>
    <row r="24" spans="1:8">
      <c r="A24" t="s">
        <v>12</v>
      </c>
      <c r="B24" t="s">
        <v>19</v>
      </c>
      <c r="C24" t="s">
        <v>20</v>
      </c>
      <c r="D24" t="s">
        <v>12</v>
      </c>
      <c r="E24" t="s">
        <v>21</v>
      </c>
      <c r="F24" t="s">
        <v>22</v>
      </c>
      <c r="G24" t="s">
        <v>26</v>
      </c>
      <c r="H24" t="s">
        <v>23</v>
      </c>
    </row>
    <row r="25" spans="1:8">
      <c r="A25">
        <v>6</v>
      </c>
      <c r="B25">
        <v>9999</v>
      </c>
      <c r="C25">
        <v>9999</v>
      </c>
      <c r="D25">
        <v>6</v>
      </c>
      <c r="E25">
        <v>9999</v>
      </c>
      <c r="F25">
        <v>9999</v>
      </c>
      <c r="G25" t="s">
        <v>29</v>
      </c>
      <c r="H25">
        <v>18.5</v>
      </c>
    </row>
    <row r="26" spans="1:8">
      <c r="A26">
        <v>5</v>
      </c>
      <c r="B26">
        <v>18.399999999999999</v>
      </c>
      <c r="C26">
        <v>17.5</v>
      </c>
      <c r="D26">
        <v>5</v>
      </c>
      <c r="E26">
        <v>20.5</v>
      </c>
      <c r="F26">
        <v>20.5</v>
      </c>
      <c r="G26" t="s">
        <v>30</v>
      </c>
      <c r="H26">
        <v>17.8</v>
      </c>
    </row>
    <row r="27" spans="1:8">
      <c r="A27">
        <v>4</v>
      </c>
      <c r="B27">
        <v>14.5</v>
      </c>
      <c r="C27">
        <v>14.2</v>
      </c>
      <c r="D27">
        <v>4</v>
      </c>
      <c r="E27">
        <v>17.5</v>
      </c>
      <c r="F27">
        <v>16.8</v>
      </c>
      <c r="G27" t="s">
        <v>31</v>
      </c>
      <c r="H27">
        <v>17.100000000000001</v>
      </c>
    </row>
    <row r="28" spans="1:8">
      <c r="A28">
        <v>3</v>
      </c>
      <c r="B28">
        <v>13</v>
      </c>
      <c r="C28">
        <v>12.4</v>
      </c>
      <c r="D28">
        <v>3</v>
      </c>
      <c r="E28">
        <v>15.3</v>
      </c>
      <c r="F28">
        <v>14.8</v>
      </c>
      <c r="G28" t="s">
        <v>32</v>
      </c>
      <c r="H28">
        <v>16.399999999999999</v>
      </c>
    </row>
    <row r="29" spans="1:8">
      <c r="A29">
        <v>2</v>
      </c>
      <c r="B29">
        <v>11.8</v>
      </c>
      <c r="C29">
        <v>11.1</v>
      </c>
      <c r="D29">
        <v>2</v>
      </c>
      <c r="E29">
        <v>14</v>
      </c>
      <c r="F29">
        <v>13.6</v>
      </c>
      <c r="G29" t="s">
        <v>33</v>
      </c>
      <c r="H29">
        <v>15.7</v>
      </c>
    </row>
    <row r="30" spans="1:8">
      <c r="A30">
        <v>1</v>
      </c>
      <c r="B30">
        <v>11</v>
      </c>
      <c r="C30">
        <v>10.4</v>
      </c>
      <c r="D30">
        <v>1</v>
      </c>
      <c r="E30">
        <v>13.2</v>
      </c>
      <c r="F30">
        <v>12.9</v>
      </c>
      <c r="G30" t="s">
        <v>34</v>
      </c>
      <c r="H30">
        <v>15</v>
      </c>
    </row>
    <row r="31" spans="1:8">
      <c r="G31" t="s">
        <v>35</v>
      </c>
      <c r="H31">
        <v>14.7</v>
      </c>
    </row>
    <row r="32" spans="1:8">
      <c r="G32" t="s">
        <v>36</v>
      </c>
      <c r="H32">
        <v>14.4</v>
      </c>
    </row>
    <row r="33" spans="7:8">
      <c r="G33" t="s">
        <v>37</v>
      </c>
      <c r="H33">
        <v>14.1</v>
      </c>
    </row>
    <row r="34" spans="7:8">
      <c r="G34" t="s">
        <v>38</v>
      </c>
      <c r="H34">
        <v>13.8</v>
      </c>
    </row>
    <row r="35" spans="7:8">
      <c r="G35" t="s">
        <v>39</v>
      </c>
      <c r="H35">
        <v>13.5</v>
      </c>
    </row>
    <row r="36" spans="7:8">
      <c r="G36" t="s">
        <v>40</v>
      </c>
      <c r="H36">
        <v>13.2</v>
      </c>
    </row>
    <row r="37" spans="7:8">
      <c r="G37" t="s">
        <v>41</v>
      </c>
      <c r="H37">
        <v>12.9</v>
      </c>
    </row>
    <row r="38" spans="7:8">
      <c r="G38" t="s">
        <v>42</v>
      </c>
      <c r="H38">
        <v>12.6</v>
      </c>
    </row>
    <row r="39" spans="7:8">
      <c r="G39" t="s">
        <v>43</v>
      </c>
      <c r="H39">
        <v>12.3</v>
      </c>
    </row>
  </sheetData>
  <sheetProtection algorithmName="SHA-512" hashValue="OAkP/dRVWtSjFWSiunNvnoudI9Pn0wKHij+22Qr5xfw9gvMp/EV9t7CazPJvIDvQ8aUg/LkCRErUQuQw0HENYw==" saltValue="SEmRvfC6U1NomPrwZbKz6g==" spinCount="100000" sheet="1" objects="1" scenarios="1"/>
  <sortState xmlns:xlrd2="http://schemas.microsoft.com/office/spreadsheetml/2017/richdata2" ref="G25:J39">
    <sortCondition ref="G25:G39"/>
  </sortState>
  <phoneticPr fontId="2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A63F1-4A9C-46F4-9B81-A3506CC305FD}">
  <dimension ref="B4:P40"/>
  <sheetViews>
    <sheetView workbookViewId="0">
      <selection activeCell="A7" sqref="A7:XFD7"/>
    </sheetView>
  </sheetViews>
  <sheetFormatPr baseColWidth="10" defaultRowHeight="13.8"/>
  <sheetData>
    <row r="4" spans="2:16">
      <c r="B4" t="s">
        <v>44</v>
      </c>
    </row>
    <row r="5" spans="2:16">
      <c r="B5" t="s">
        <v>12</v>
      </c>
      <c r="C5" t="s">
        <v>13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2:16">
      <c r="B6">
        <v>6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O6" t="s">
        <v>26</v>
      </c>
      <c r="P6" t="s">
        <v>23</v>
      </c>
    </row>
    <row r="7" spans="2:16">
      <c r="B7">
        <v>5</v>
      </c>
      <c r="C7">
        <v>0.5</v>
      </c>
      <c r="D7">
        <v>0.52</v>
      </c>
      <c r="E7">
        <v>0.56999999999999995</v>
      </c>
      <c r="F7">
        <v>0.6</v>
      </c>
      <c r="G7">
        <v>0.65</v>
      </c>
      <c r="H7">
        <v>0.7</v>
      </c>
      <c r="I7">
        <v>0.7</v>
      </c>
      <c r="J7">
        <v>0.8</v>
      </c>
      <c r="K7">
        <v>0.8</v>
      </c>
      <c r="O7" t="s">
        <v>48</v>
      </c>
      <c r="P7">
        <v>0</v>
      </c>
    </row>
    <row r="8" spans="2:16">
      <c r="B8">
        <v>4</v>
      </c>
      <c r="C8">
        <v>0.6</v>
      </c>
      <c r="D8">
        <v>0.67</v>
      </c>
      <c r="E8">
        <v>0.7</v>
      </c>
      <c r="F8">
        <v>0.74</v>
      </c>
      <c r="G8">
        <v>0.79</v>
      </c>
      <c r="H8">
        <v>0.84</v>
      </c>
      <c r="I8">
        <v>0.88</v>
      </c>
      <c r="J8">
        <v>0.9</v>
      </c>
      <c r="K8">
        <v>0.9</v>
      </c>
      <c r="O8" t="s">
        <v>29</v>
      </c>
      <c r="P8">
        <v>0.78</v>
      </c>
    </row>
    <row r="9" spans="2:16">
      <c r="B9">
        <v>3</v>
      </c>
      <c r="C9">
        <v>0.7</v>
      </c>
      <c r="D9">
        <v>0.79</v>
      </c>
      <c r="E9">
        <v>0.81</v>
      </c>
      <c r="F9">
        <v>0.85</v>
      </c>
      <c r="G9">
        <v>0.9</v>
      </c>
      <c r="H9">
        <v>0.95</v>
      </c>
      <c r="I9">
        <v>1</v>
      </c>
      <c r="J9">
        <v>1.05</v>
      </c>
      <c r="K9">
        <v>1.05</v>
      </c>
      <c r="O9" t="s">
        <v>30</v>
      </c>
      <c r="P9">
        <v>0.8</v>
      </c>
    </row>
    <row r="10" spans="2:16">
      <c r="B10">
        <v>2</v>
      </c>
      <c r="C10">
        <v>0.8</v>
      </c>
      <c r="D10">
        <v>0.87</v>
      </c>
      <c r="E10">
        <v>0.95</v>
      </c>
      <c r="F10">
        <v>0.98</v>
      </c>
      <c r="G10">
        <v>1.02</v>
      </c>
      <c r="H10">
        <v>1.07</v>
      </c>
      <c r="I10">
        <v>1.1000000000000001</v>
      </c>
      <c r="J10">
        <v>1.1399999999999999</v>
      </c>
      <c r="K10">
        <v>1.1399999999999999</v>
      </c>
      <c r="O10" t="s">
        <v>31</v>
      </c>
      <c r="P10">
        <v>0.82</v>
      </c>
    </row>
    <row r="11" spans="2:16">
      <c r="B11">
        <v>1</v>
      </c>
      <c r="C11">
        <v>0.85</v>
      </c>
      <c r="D11">
        <v>0.92</v>
      </c>
      <c r="E11">
        <v>1</v>
      </c>
      <c r="F11">
        <v>1.05</v>
      </c>
      <c r="G11">
        <v>1.0900000000000001</v>
      </c>
      <c r="H11">
        <v>1.1299999999999999</v>
      </c>
      <c r="I11">
        <v>1.17</v>
      </c>
      <c r="J11">
        <v>1.2</v>
      </c>
      <c r="K11">
        <v>1.2</v>
      </c>
      <c r="O11" t="s">
        <v>32</v>
      </c>
      <c r="P11">
        <v>0.9</v>
      </c>
    </row>
    <row r="12" spans="2:16">
      <c r="O12" t="s">
        <v>33</v>
      </c>
      <c r="P12">
        <v>0.94</v>
      </c>
    </row>
    <row r="13" spans="2:16">
      <c r="B13" t="s">
        <v>46</v>
      </c>
      <c r="O13" t="s">
        <v>34</v>
      </c>
      <c r="P13">
        <v>0.94</v>
      </c>
    </row>
    <row r="14" spans="2:16">
      <c r="B14" t="s">
        <v>12</v>
      </c>
      <c r="C14" t="s">
        <v>13</v>
      </c>
      <c r="D14" t="s">
        <v>15</v>
      </c>
      <c r="E14" t="s">
        <v>16</v>
      </c>
      <c r="F14" t="s">
        <v>17</v>
      </c>
      <c r="G14" t="s">
        <v>18</v>
      </c>
      <c r="H14" t="s">
        <v>19</v>
      </c>
      <c r="I14" t="s">
        <v>20</v>
      </c>
      <c r="J14" t="s">
        <v>21</v>
      </c>
      <c r="K14" t="s">
        <v>22</v>
      </c>
      <c r="O14" t="s">
        <v>35</v>
      </c>
      <c r="P14">
        <v>1</v>
      </c>
    </row>
    <row r="15" spans="2:16">
      <c r="B15">
        <v>6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O15" t="s">
        <v>36</v>
      </c>
      <c r="P15">
        <v>1.04</v>
      </c>
    </row>
    <row r="16" spans="2:16">
      <c r="B16">
        <v>5</v>
      </c>
      <c r="C16">
        <v>0.45</v>
      </c>
      <c r="D16">
        <v>0.55000000000000004</v>
      </c>
      <c r="E16">
        <v>0.57999999999999996</v>
      </c>
      <c r="F16">
        <v>0.67</v>
      </c>
      <c r="G16">
        <v>0.7</v>
      </c>
      <c r="H16">
        <v>0.8</v>
      </c>
      <c r="I16">
        <v>0.8</v>
      </c>
      <c r="J16">
        <v>0.9</v>
      </c>
      <c r="K16">
        <v>0.9</v>
      </c>
      <c r="O16" t="s">
        <v>37</v>
      </c>
      <c r="P16">
        <v>1.05</v>
      </c>
    </row>
    <row r="17" spans="2:16">
      <c r="B17">
        <v>4</v>
      </c>
      <c r="C17">
        <v>0.6</v>
      </c>
      <c r="D17">
        <v>0.68</v>
      </c>
      <c r="E17">
        <v>0.71</v>
      </c>
      <c r="F17">
        <v>0.79</v>
      </c>
      <c r="G17">
        <v>0.84</v>
      </c>
      <c r="H17">
        <v>0.88</v>
      </c>
      <c r="I17">
        <v>0.97</v>
      </c>
      <c r="J17">
        <v>1.08</v>
      </c>
      <c r="K17">
        <v>1.08</v>
      </c>
      <c r="O17" t="s">
        <v>38</v>
      </c>
      <c r="P17">
        <v>1.1200000000000001</v>
      </c>
    </row>
    <row r="18" spans="2:16">
      <c r="B18">
        <v>3</v>
      </c>
      <c r="C18">
        <v>0.72</v>
      </c>
      <c r="D18">
        <v>0.79</v>
      </c>
      <c r="E18">
        <v>0.85</v>
      </c>
      <c r="F18">
        <v>0.91</v>
      </c>
      <c r="G18">
        <v>0.96</v>
      </c>
      <c r="H18">
        <v>1</v>
      </c>
      <c r="I18">
        <v>1.0900000000000001</v>
      </c>
      <c r="J18">
        <v>1.18</v>
      </c>
      <c r="K18">
        <v>1.25</v>
      </c>
      <c r="O18" t="s">
        <v>39</v>
      </c>
      <c r="P18">
        <v>1.1200000000000001</v>
      </c>
    </row>
    <row r="19" spans="2:16">
      <c r="B19">
        <v>2</v>
      </c>
      <c r="C19">
        <v>0.85</v>
      </c>
      <c r="D19">
        <v>0.91</v>
      </c>
      <c r="E19">
        <v>0.96</v>
      </c>
      <c r="F19">
        <v>1.03</v>
      </c>
      <c r="G19">
        <v>1.08</v>
      </c>
      <c r="H19">
        <v>1.1499999999999999</v>
      </c>
      <c r="I19">
        <v>1.23</v>
      </c>
      <c r="J19">
        <v>1.32</v>
      </c>
      <c r="K19">
        <v>1.38</v>
      </c>
      <c r="O19" t="s">
        <v>40</v>
      </c>
      <c r="P19">
        <v>1.1499999999999999</v>
      </c>
    </row>
    <row r="20" spans="2:16">
      <c r="B20">
        <v>1</v>
      </c>
      <c r="C20">
        <v>0.9</v>
      </c>
      <c r="D20">
        <v>0.98</v>
      </c>
      <c r="E20">
        <v>1.04</v>
      </c>
      <c r="F20">
        <v>1.0900000000000001</v>
      </c>
      <c r="G20">
        <v>1.1499999999999999</v>
      </c>
      <c r="H20">
        <v>1.2</v>
      </c>
      <c r="I20">
        <v>1.31</v>
      </c>
      <c r="J20">
        <v>1.4</v>
      </c>
      <c r="K20">
        <v>1.45</v>
      </c>
      <c r="O20" t="s">
        <v>41</v>
      </c>
      <c r="P20">
        <v>1.2</v>
      </c>
    </row>
    <row r="21" spans="2:16">
      <c r="O21" t="s">
        <v>42</v>
      </c>
      <c r="P21">
        <v>1.21</v>
      </c>
    </row>
    <row r="22" spans="2:16">
      <c r="O22" t="s">
        <v>43</v>
      </c>
      <c r="P22">
        <v>1.22</v>
      </c>
    </row>
    <row r="24" spans="2:16">
      <c r="O24" t="s">
        <v>26</v>
      </c>
      <c r="P24" t="s">
        <v>23</v>
      </c>
    </row>
    <row r="25" spans="2:16">
      <c r="O25" t="s">
        <v>48</v>
      </c>
      <c r="P25">
        <v>0</v>
      </c>
    </row>
    <row r="26" spans="2:16">
      <c r="O26" t="s">
        <v>29</v>
      </c>
      <c r="P26">
        <v>1.05</v>
      </c>
    </row>
    <row r="27" spans="2:16">
      <c r="O27" t="s">
        <v>30</v>
      </c>
      <c r="P27">
        <v>1.08</v>
      </c>
    </row>
    <row r="28" spans="2:16">
      <c r="O28" t="s">
        <v>31</v>
      </c>
      <c r="P28">
        <v>1.1000000000000001</v>
      </c>
    </row>
    <row r="29" spans="2:16">
      <c r="O29" t="s">
        <v>32</v>
      </c>
      <c r="P29">
        <v>1.1499999999999999</v>
      </c>
    </row>
    <row r="30" spans="2:16">
      <c r="O30" t="s">
        <v>33</v>
      </c>
      <c r="P30">
        <v>1.24</v>
      </c>
    </row>
    <row r="31" spans="2:16">
      <c r="O31" t="s">
        <v>34</v>
      </c>
      <c r="P31">
        <v>1.25</v>
      </c>
    </row>
    <row r="32" spans="2:16">
      <c r="O32" t="s">
        <v>35</v>
      </c>
      <c r="P32">
        <v>1.28</v>
      </c>
    </row>
    <row r="33" spans="15:16">
      <c r="O33" t="s">
        <v>36</v>
      </c>
      <c r="P33">
        <v>1.33</v>
      </c>
    </row>
    <row r="34" spans="15:16">
      <c r="O34" t="s">
        <v>37</v>
      </c>
      <c r="P34">
        <v>1.36</v>
      </c>
    </row>
    <row r="35" spans="15:16">
      <c r="O35" t="s">
        <v>38</v>
      </c>
      <c r="P35">
        <v>1.41</v>
      </c>
    </row>
    <row r="36" spans="15:16">
      <c r="O36" t="s">
        <v>39</v>
      </c>
      <c r="P36">
        <v>1.44</v>
      </c>
    </row>
    <row r="37" spans="15:16">
      <c r="O37" t="s">
        <v>40</v>
      </c>
      <c r="P37">
        <v>1.45</v>
      </c>
    </row>
    <row r="38" spans="15:16">
      <c r="O38" t="s">
        <v>41</v>
      </c>
      <c r="P38">
        <v>1.49</v>
      </c>
    </row>
    <row r="39" spans="15:16">
      <c r="O39" t="s">
        <v>42</v>
      </c>
      <c r="P39">
        <v>1.5</v>
      </c>
    </row>
    <row r="40" spans="15:16">
      <c r="O40" t="s">
        <v>43</v>
      </c>
      <c r="P40">
        <v>1.55</v>
      </c>
    </row>
  </sheetData>
  <sheetProtection algorithmName="SHA-512" hashValue="NDKp+rwBAhIz4OQdLvBTEoKpVoCU/Qm7Fu3IkxTs1eyC1UU+fsyi3LCdc7nRRF6ZC1hIkJGtpruK+WIHGlhAGw==" saltValue="HSc9i2ThxRO17jy757TXDg==" spinCount="100000" sheet="1" objects="1" scenarios="1"/>
  <sortState xmlns:xlrd2="http://schemas.microsoft.com/office/spreadsheetml/2017/richdata2" ref="O25:R40">
    <sortCondition ref="P25:P40"/>
  </sortState>
  <phoneticPr fontId="2" type="noConversion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E9ECC-47D2-4959-BE90-C4A3528D4948}">
  <dimension ref="B4:P40"/>
  <sheetViews>
    <sheetView workbookViewId="0">
      <selection activeCell="O7" sqref="O7"/>
    </sheetView>
  </sheetViews>
  <sheetFormatPr baseColWidth="10" defaultRowHeight="13.8"/>
  <sheetData>
    <row r="4" spans="2:16">
      <c r="B4" t="s">
        <v>44</v>
      </c>
    </row>
    <row r="5" spans="2:16">
      <c r="B5" t="s">
        <v>12</v>
      </c>
      <c r="C5" t="s">
        <v>13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2:16">
      <c r="B6">
        <v>6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O6" t="s">
        <v>26</v>
      </c>
      <c r="P6" t="s">
        <v>23</v>
      </c>
    </row>
    <row r="7" spans="2:16">
      <c r="B7">
        <v>5</v>
      </c>
      <c r="C7">
        <v>1.4</v>
      </c>
      <c r="D7">
        <v>1.5</v>
      </c>
      <c r="E7">
        <v>1.7</v>
      </c>
      <c r="F7">
        <v>1.8</v>
      </c>
      <c r="G7">
        <v>1.9</v>
      </c>
      <c r="H7">
        <v>1.9</v>
      </c>
      <c r="I7">
        <v>2</v>
      </c>
      <c r="J7">
        <v>2</v>
      </c>
      <c r="K7">
        <v>2</v>
      </c>
      <c r="O7" t="s">
        <v>48</v>
      </c>
      <c r="P7">
        <v>0</v>
      </c>
    </row>
    <row r="8" spans="2:16">
      <c r="B8">
        <v>4</v>
      </c>
      <c r="C8">
        <v>1.9</v>
      </c>
      <c r="D8">
        <v>2.0499999999999998</v>
      </c>
      <c r="E8">
        <v>2.2000000000000002</v>
      </c>
      <c r="F8">
        <v>2.2999999999999998</v>
      </c>
      <c r="G8">
        <v>2.4</v>
      </c>
      <c r="H8">
        <v>2.5</v>
      </c>
      <c r="I8">
        <v>2.5499999999999998</v>
      </c>
      <c r="J8">
        <v>2.5499999999999998</v>
      </c>
      <c r="K8">
        <v>2.5499999999999998</v>
      </c>
      <c r="O8" t="s">
        <v>29</v>
      </c>
      <c r="P8">
        <v>2.2000000000000002</v>
      </c>
    </row>
    <row r="9" spans="2:16">
      <c r="B9">
        <v>3</v>
      </c>
      <c r="C9">
        <v>2.2000000000000002</v>
      </c>
      <c r="D9">
        <v>2.4</v>
      </c>
      <c r="E9">
        <v>2.6</v>
      </c>
      <c r="F9">
        <v>2.7</v>
      </c>
      <c r="G9">
        <v>2.9</v>
      </c>
      <c r="H9">
        <v>2.95</v>
      </c>
      <c r="I9">
        <v>3</v>
      </c>
      <c r="J9">
        <v>3</v>
      </c>
      <c r="K9">
        <v>3</v>
      </c>
      <c r="O9" t="s">
        <v>30</v>
      </c>
      <c r="P9">
        <v>2.4</v>
      </c>
    </row>
    <row r="10" spans="2:16">
      <c r="B10">
        <v>2</v>
      </c>
      <c r="C10">
        <v>2.5</v>
      </c>
      <c r="D10">
        <v>2.7</v>
      </c>
      <c r="E10">
        <v>2.9</v>
      </c>
      <c r="F10">
        <v>3.1</v>
      </c>
      <c r="G10">
        <v>3.3</v>
      </c>
      <c r="H10">
        <v>3.35</v>
      </c>
      <c r="I10">
        <v>3.45</v>
      </c>
      <c r="J10">
        <v>3.45</v>
      </c>
      <c r="K10">
        <v>3.45</v>
      </c>
      <c r="O10" t="s">
        <v>31</v>
      </c>
      <c r="P10">
        <v>2.6</v>
      </c>
    </row>
    <row r="11" spans="2:16">
      <c r="B11">
        <v>1</v>
      </c>
      <c r="C11">
        <v>2.75</v>
      </c>
      <c r="D11">
        <v>3.05</v>
      </c>
      <c r="E11">
        <v>3.2</v>
      </c>
      <c r="F11">
        <v>3.4</v>
      </c>
      <c r="G11">
        <v>3.65</v>
      </c>
      <c r="H11">
        <v>3.7</v>
      </c>
      <c r="I11">
        <v>3.8</v>
      </c>
      <c r="J11">
        <v>3.8</v>
      </c>
      <c r="K11">
        <v>3.8</v>
      </c>
      <c r="O11" t="s">
        <v>32</v>
      </c>
      <c r="P11">
        <v>2.8</v>
      </c>
    </row>
    <row r="12" spans="2:16">
      <c r="O12" t="s">
        <v>33</v>
      </c>
      <c r="P12">
        <v>2.9</v>
      </c>
    </row>
    <row r="13" spans="2:16">
      <c r="B13" t="s">
        <v>46</v>
      </c>
      <c r="O13" t="s">
        <v>34</v>
      </c>
      <c r="P13">
        <v>3</v>
      </c>
    </row>
    <row r="14" spans="2:16">
      <c r="B14" t="s">
        <v>12</v>
      </c>
      <c r="C14" t="s">
        <v>13</v>
      </c>
      <c r="D14" t="s">
        <v>15</v>
      </c>
      <c r="E14" t="s">
        <v>16</v>
      </c>
      <c r="F14" t="s">
        <v>17</v>
      </c>
      <c r="G14" t="s">
        <v>18</v>
      </c>
      <c r="H14" t="s">
        <v>19</v>
      </c>
      <c r="I14" t="s">
        <v>20</v>
      </c>
      <c r="J14" t="s">
        <v>21</v>
      </c>
      <c r="K14" t="s">
        <v>22</v>
      </c>
      <c r="O14" t="s">
        <v>35</v>
      </c>
      <c r="P14">
        <v>3.2</v>
      </c>
    </row>
    <row r="15" spans="2:16">
      <c r="B15">
        <v>6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O15" t="s">
        <v>36</v>
      </c>
      <c r="P15">
        <v>3.3</v>
      </c>
    </row>
    <row r="16" spans="2:16">
      <c r="B16">
        <v>5</v>
      </c>
      <c r="C16">
        <v>1.4</v>
      </c>
      <c r="D16">
        <v>1.6</v>
      </c>
      <c r="E16">
        <v>1.7</v>
      </c>
      <c r="F16">
        <v>1.8</v>
      </c>
      <c r="G16">
        <v>1.9</v>
      </c>
      <c r="H16">
        <v>2</v>
      </c>
      <c r="I16">
        <v>2.15</v>
      </c>
      <c r="J16">
        <v>2.5</v>
      </c>
      <c r="K16">
        <v>2.6</v>
      </c>
      <c r="O16" t="s">
        <v>37</v>
      </c>
      <c r="P16">
        <v>3.4</v>
      </c>
    </row>
    <row r="17" spans="2:16">
      <c r="B17">
        <v>4</v>
      </c>
      <c r="C17">
        <v>2</v>
      </c>
      <c r="D17">
        <v>2.15</v>
      </c>
      <c r="E17">
        <v>2.35</v>
      </c>
      <c r="F17">
        <v>2.4500000000000002</v>
      </c>
      <c r="G17">
        <v>2.5499999999999998</v>
      </c>
      <c r="H17">
        <v>2.7</v>
      </c>
      <c r="I17">
        <v>2.9</v>
      </c>
      <c r="J17">
        <v>3.15</v>
      </c>
      <c r="K17">
        <v>3.35</v>
      </c>
      <c r="O17" t="s">
        <v>38</v>
      </c>
      <c r="P17">
        <v>3.5</v>
      </c>
    </row>
    <row r="18" spans="2:16">
      <c r="B18">
        <v>3</v>
      </c>
      <c r="C18">
        <v>2.4</v>
      </c>
      <c r="D18">
        <v>2.5499999999999998</v>
      </c>
      <c r="E18">
        <v>2.75</v>
      </c>
      <c r="F18">
        <v>2.9</v>
      </c>
      <c r="G18">
        <v>3</v>
      </c>
      <c r="H18">
        <v>3.2</v>
      </c>
      <c r="I18">
        <v>3.45</v>
      </c>
      <c r="J18">
        <v>3.75</v>
      </c>
      <c r="K18">
        <v>3.85</v>
      </c>
      <c r="O18" t="s">
        <v>39</v>
      </c>
      <c r="P18">
        <v>3.6</v>
      </c>
    </row>
    <row r="19" spans="2:16">
      <c r="B19">
        <v>2</v>
      </c>
      <c r="C19">
        <v>2.7</v>
      </c>
      <c r="D19">
        <v>2.95</v>
      </c>
      <c r="E19">
        <v>3.15</v>
      </c>
      <c r="F19">
        <v>3.3</v>
      </c>
      <c r="G19">
        <v>3.4</v>
      </c>
      <c r="H19">
        <v>3.7</v>
      </c>
      <c r="I19">
        <v>4</v>
      </c>
      <c r="J19">
        <v>4.2</v>
      </c>
      <c r="K19">
        <v>4.4000000000000004</v>
      </c>
      <c r="O19" t="s">
        <v>40</v>
      </c>
      <c r="P19">
        <v>3.7</v>
      </c>
    </row>
    <row r="20" spans="2:16">
      <c r="B20">
        <v>1</v>
      </c>
      <c r="C20">
        <v>3</v>
      </c>
      <c r="D20">
        <v>3.25</v>
      </c>
      <c r="E20">
        <v>3.45</v>
      </c>
      <c r="F20">
        <v>3.6</v>
      </c>
      <c r="G20">
        <v>3.8</v>
      </c>
      <c r="H20">
        <v>4.0999999999999996</v>
      </c>
      <c r="I20">
        <v>4.4000000000000004</v>
      </c>
      <c r="J20">
        <v>4.6500000000000004</v>
      </c>
      <c r="K20">
        <v>4.8</v>
      </c>
      <c r="O20" t="s">
        <v>41</v>
      </c>
      <c r="P20">
        <v>3.8</v>
      </c>
    </row>
    <row r="21" spans="2:16">
      <c r="O21" t="s">
        <v>42</v>
      </c>
      <c r="P21">
        <v>3.9</v>
      </c>
    </row>
    <row r="22" spans="2:16">
      <c r="O22" t="s">
        <v>43</v>
      </c>
      <c r="P22">
        <v>4</v>
      </c>
    </row>
    <row r="24" spans="2:16">
      <c r="O24" t="s">
        <v>26</v>
      </c>
      <c r="P24" t="s">
        <v>23</v>
      </c>
    </row>
    <row r="25" spans="2:16">
      <c r="O25" t="s">
        <v>48</v>
      </c>
      <c r="P25">
        <v>0</v>
      </c>
    </row>
    <row r="26" spans="2:16">
      <c r="O26" t="s">
        <v>29</v>
      </c>
      <c r="P26">
        <v>2.8</v>
      </c>
    </row>
    <row r="27" spans="2:16">
      <c r="O27" t="s">
        <v>30</v>
      </c>
      <c r="P27">
        <v>3</v>
      </c>
    </row>
    <row r="28" spans="2:16">
      <c r="O28" t="s">
        <v>31</v>
      </c>
      <c r="P28">
        <v>3.2</v>
      </c>
    </row>
    <row r="29" spans="2:16">
      <c r="O29" t="s">
        <v>32</v>
      </c>
      <c r="P29">
        <v>3.4</v>
      </c>
    </row>
    <row r="30" spans="2:16">
      <c r="O30" t="s">
        <v>33</v>
      </c>
      <c r="P30">
        <v>3.6</v>
      </c>
    </row>
    <row r="31" spans="2:16">
      <c r="O31" t="s">
        <v>34</v>
      </c>
      <c r="P31">
        <v>3.8</v>
      </c>
    </row>
    <row r="32" spans="2:16">
      <c r="O32" t="s">
        <v>35</v>
      </c>
      <c r="P32">
        <v>4</v>
      </c>
    </row>
    <row r="33" spans="15:16">
      <c r="O33" t="s">
        <v>36</v>
      </c>
      <c r="P33">
        <v>4.1500000000000004</v>
      </c>
    </row>
    <row r="34" spans="15:16">
      <c r="O34" t="s">
        <v>37</v>
      </c>
      <c r="P34">
        <v>4.3</v>
      </c>
    </row>
    <row r="35" spans="15:16">
      <c r="O35" t="s">
        <v>38</v>
      </c>
      <c r="P35">
        <v>4.45</v>
      </c>
    </row>
    <row r="36" spans="15:16">
      <c r="O36" t="s">
        <v>39</v>
      </c>
      <c r="P36">
        <v>4.5999999999999996</v>
      </c>
    </row>
    <row r="37" spans="15:16">
      <c r="O37" t="s">
        <v>40</v>
      </c>
      <c r="P37">
        <v>4.75</v>
      </c>
    </row>
    <row r="38" spans="15:16">
      <c r="O38" t="s">
        <v>41</v>
      </c>
      <c r="P38">
        <v>4.9000000000000004</v>
      </c>
    </row>
    <row r="39" spans="15:16">
      <c r="O39" t="s">
        <v>42</v>
      </c>
      <c r="P39">
        <v>5.05</v>
      </c>
    </row>
    <row r="40" spans="15:16">
      <c r="O40" t="s">
        <v>43</v>
      </c>
      <c r="P40">
        <v>5.2</v>
      </c>
    </row>
  </sheetData>
  <sheetProtection algorithmName="SHA-512" hashValue="/r4Zn8BDxLWJXrE/TPVNMdjWJe/4/uy8J7T2AqS+HEHXVfmpbyMsjMo02K1S+OnGSneZG2N7lsGAv1saOb9ouw==" saltValue="wc3vxGOUhFemx1egrvNhqA==" spinCount="100000" sheet="1" objects="1" scenarios="1"/>
  <sortState xmlns:xlrd2="http://schemas.microsoft.com/office/spreadsheetml/2017/richdata2" ref="O25:R40">
    <sortCondition ref="P25:P40"/>
  </sortState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2B6E8-28EC-43A5-B084-F32E44C3F81A}">
  <dimension ref="A1:F17"/>
  <sheetViews>
    <sheetView workbookViewId="0">
      <selection activeCell="A12" sqref="A12:A17"/>
    </sheetView>
  </sheetViews>
  <sheetFormatPr baseColWidth="10" defaultRowHeight="13.8"/>
  <sheetData>
    <row r="1" spans="1:6">
      <c r="A1" t="s">
        <v>44</v>
      </c>
      <c r="B1" s="12" t="s">
        <v>50</v>
      </c>
      <c r="C1" s="12"/>
      <c r="D1" s="12"/>
      <c r="E1" s="12" t="s">
        <v>51</v>
      </c>
      <c r="F1" s="12"/>
    </row>
    <row r="2" spans="1:6">
      <c r="A2" t="s">
        <v>12</v>
      </c>
      <c r="B2" t="s">
        <v>13</v>
      </c>
      <c r="C2" t="s">
        <v>15</v>
      </c>
      <c r="D2" t="s">
        <v>16</v>
      </c>
      <c r="E2" t="s">
        <v>17</v>
      </c>
      <c r="F2" t="s">
        <v>18</v>
      </c>
    </row>
    <row r="3" spans="1:6">
      <c r="A3">
        <v>6</v>
      </c>
      <c r="B3">
        <v>0</v>
      </c>
      <c r="C3">
        <v>0</v>
      </c>
      <c r="D3">
        <v>0</v>
      </c>
      <c r="E3">
        <v>0</v>
      </c>
      <c r="F3">
        <v>0</v>
      </c>
    </row>
    <row r="4" spans="1:6">
      <c r="A4">
        <v>5</v>
      </c>
      <c r="B4">
        <v>5</v>
      </c>
      <c r="C4">
        <v>6</v>
      </c>
      <c r="D4">
        <v>8</v>
      </c>
      <c r="E4">
        <v>8.5</v>
      </c>
      <c r="F4">
        <v>10</v>
      </c>
    </row>
    <row r="5" spans="1:6">
      <c r="A5">
        <v>4</v>
      </c>
      <c r="B5">
        <v>8</v>
      </c>
      <c r="C5">
        <v>9</v>
      </c>
      <c r="D5">
        <v>11</v>
      </c>
      <c r="E5">
        <v>12</v>
      </c>
      <c r="F5">
        <v>14</v>
      </c>
    </row>
    <row r="6" spans="1:6">
      <c r="A6">
        <v>3</v>
      </c>
      <c r="B6">
        <v>10</v>
      </c>
      <c r="C6">
        <v>12</v>
      </c>
      <c r="D6">
        <v>14</v>
      </c>
      <c r="E6">
        <v>15.5</v>
      </c>
      <c r="F6">
        <v>17</v>
      </c>
    </row>
    <row r="7" spans="1:6">
      <c r="A7">
        <v>2</v>
      </c>
      <c r="B7">
        <v>13</v>
      </c>
      <c r="C7">
        <v>15</v>
      </c>
      <c r="D7">
        <v>18</v>
      </c>
      <c r="E7">
        <v>20</v>
      </c>
      <c r="F7">
        <v>23</v>
      </c>
    </row>
    <row r="8" spans="1:6">
      <c r="A8">
        <v>1</v>
      </c>
      <c r="B8">
        <v>16</v>
      </c>
      <c r="C8">
        <v>19</v>
      </c>
      <c r="D8">
        <v>23</v>
      </c>
      <c r="E8">
        <v>25</v>
      </c>
      <c r="F8">
        <v>28</v>
      </c>
    </row>
    <row r="10" spans="1:6">
      <c r="A10" t="s">
        <v>46</v>
      </c>
    </row>
    <row r="11" spans="1:6">
      <c r="A11" t="s">
        <v>12</v>
      </c>
      <c r="B11" t="s">
        <v>13</v>
      </c>
      <c r="C11" t="s">
        <v>15</v>
      </c>
      <c r="D11" t="s">
        <v>16</v>
      </c>
      <c r="E11" t="s">
        <v>17</v>
      </c>
      <c r="F11" t="s">
        <v>18</v>
      </c>
    </row>
    <row r="12" spans="1:6">
      <c r="A12">
        <v>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>
      <c r="A13">
        <v>5</v>
      </c>
      <c r="B13">
        <v>7</v>
      </c>
      <c r="C13">
        <v>8.5</v>
      </c>
      <c r="D13">
        <v>10</v>
      </c>
      <c r="E13">
        <v>11</v>
      </c>
      <c r="F13">
        <v>12</v>
      </c>
    </row>
    <row r="14" spans="1:6">
      <c r="A14">
        <v>4</v>
      </c>
      <c r="B14">
        <v>10</v>
      </c>
      <c r="C14">
        <v>13</v>
      </c>
      <c r="D14">
        <v>15</v>
      </c>
      <c r="E14">
        <v>16</v>
      </c>
      <c r="F14">
        <v>19</v>
      </c>
    </row>
    <row r="15" spans="1:6">
      <c r="A15">
        <v>3</v>
      </c>
      <c r="B15">
        <v>14</v>
      </c>
      <c r="C15">
        <v>18</v>
      </c>
      <c r="D15">
        <v>21</v>
      </c>
      <c r="E15">
        <v>23</v>
      </c>
      <c r="F15">
        <v>25</v>
      </c>
    </row>
    <row r="16" spans="1:6">
      <c r="A16">
        <v>2</v>
      </c>
      <c r="B16">
        <v>20</v>
      </c>
      <c r="C16">
        <v>24</v>
      </c>
      <c r="D16">
        <v>28</v>
      </c>
      <c r="E16">
        <v>29</v>
      </c>
      <c r="F16">
        <v>33</v>
      </c>
    </row>
    <row r="17" spans="1:6">
      <c r="A17">
        <v>1</v>
      </c>
      <c r="B17">
        <v>24</v>
      </c>
      <c r="C17">
        <v>29</v>
      </c>
      <c r="D17">
        <v>33</v>
      </c>
      <c r="E17">
        <v>35</v>
      </c>
      <c r="F17">
        <v>39</v>
      </c>
    </row>
  </sheetData>
  <sheetProtection algorithmName="SHA-512" hashValue="UvI4Loa03mbzItxGMAMFmoB7Ko3mp2s4HDGY00tILUzwwkZMouyl0i/IyTuuItFqjCLAk+pEOCGZ0u5cytUoNw==" saltValue="jAovcfXepqSH+doPv1L8Fg==" spinCount="100000" sheet="1" objects="1" scenarios="1"/>
  <sortState xmlns:xlrd2="http://schemas.microsoft.com/office/spreadsheetml/2017/richdata2" ref="A12:F17">
    <sortCondition ref="B12:B17"/>
  </sortState>
  <mergeCells count="2">
    <mergeCell ref="B1:D1"/>
    <mergeCell ref="E1:F1"/>
  </mergeCells>
  <phoneticPr fontId="2" type="noConversion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33791-4A3C-458A-AD63-C553D801659F}">
  <dimension ref="A3:P40"/>
  <sheetViews>
    <sheetView workbookViewId="0">
      <selection activeCell="O22" sqref="O22"/>
    </sheetView>
  </sheetViews>
  <sheetFormatPr baseColWidth="10" defaultRowHeight="13.8"/>
  <sheetData>
    <row r="3" spans="1:16">
      <c r="K3" s="2"/>
    </row>
    <row r="4" spans="1:16">
      <c r="A4" t="s">
        <v>14</v>
      </c>
    </row>
    <row r="5" spans="1:16">
      <c r="A5" t="s">
        <v>12</v>
      </c>
      <c r="B5" t="s">
        <v>19</v>
      </c>
      <c r="C5" t="s">
        <v>20</v>
      </c>
      <c r="D5" t="s">
        <v>21</v>
      </c>
      <c r="E5" t="s">
        <v>22</v>
      </c>
    </row>
    <row r="6" spans="1:16">
      <c r="A6">
        <v>6</v>
      </c>
      <c r="B6">
        <v>0</v>
      </c>
      <c r="C6">
        <v>0</v>
      </c>
      <c r="D6">
        <v>0</v>
      </c>
      <c r="E6">
        <v>0</v>
      </c>
      <c r="O6" t="s">
        <v>26</v>
      </c>
      <c r="P6" t="s">
        <v>23</v>
      </c>
    </row>
    <row r="7" spans="1:16">
      <c r="A7">
        <v>5</v>
      </c>
      <c r="B7">
        <v>3.4</v>
      </c>
      <c r="C7">
        <v>3.4</v>
      </c>
      <c r="D7">
        <v>3.5</v>
      </c>
      <c r="E7">
        <v>3.55</v>
      </c>
      <c r="O7" t="s">
        <v>48</v>
      </c>
      <c r="P7">
        <v>0</v>
      </c>
    </row>
    <row r="8" spans="1:16">
      <c r="A8">
        <v>4</v>
      </c>
      <c r="B8">
        <v>4.2</v>
      </c>
      <c r="C8">
        <v>4.45</v>
      </c>
      <c r="D8">
        <v>4.3</v>
      </c>
      <c r="E8">
        <v>4.47</v>
      </c>
      <c r="O8" t="s">
        <v>29</v>
      </c>
      <c r="P8">
        <v>4.05</v>
      </c>
    </row>
    <row r="9" spans="1:16">
      <c r="A9">
        <v>3</v>
      </c>
      <c r="B9">
        <v>5</v>
      </c>
      <c r="C9">
        <v>5.34</v>
      </c>
      <c r="D9">
        <v>5.05</v>
      </c>
      <c r="E9">
        <v>5.25</v>
      </c>
      <c r="O9" t="s">
        <v>30</v>
      </c>
      <c r="P9">
        <v>4.3499999999999996</v>
      </c>
    </row>
    <row r="10" spans="1:16">
      <c r="A10">
        <v>2</v>
      </c>
      <c r="B10">
        <v>5.92</v>
      </c>
      <c r="C10">
        <v>6.3</v>
      </c>
      <c r="D10">
        <v>5.93</v>
      </c>
      <c r="E10">
        <v>6.09</v>
      </c>
      <c r="O10" t="s">
        <v>31</v>
      </c>
      <c r="P10">
        <v>4.68</v>
      </c>
    </row>
    <row r="11" spans="1:16">
      <c r="A11">
        <v>1</v>
      </c>
      <c r="B11">
        <v>6.75</v>
      </c>
      <c r="C11">
        <v>7.06</v>
      </c>
      <c r="D11">
        <v>6.7</v>
      </c>
      <c r="E11">
        <v>6.93</v>
      </c>
      <c r="O11" t="s">
        <v>32</v>
      </c>
      <c r="P11">
        <v>4.8</v>
      </c>
    </row>
    <row r="12" spans="1:16">
      <c r="O12" t="s">
        <v>33</v>
      </c>
      <c r="P12">
        <v>5.0599999999999996</v>
      </c>
    </row>
    <row r="13" spans="1:16">
      <c r="A13" t="s">
        <v>25</v>
      </c>
      <c r="O13" t="s">
        <v>34</v>
      </c>
      <c r="P13">
        <v>5.41</v>
      </c>
    </row>
    <row r="14" spans="1:16">
      <c r="A14" t="s">
        <v>12</v>
      </c>
      <c r="B14" t="s">
        <v>19</v>
      </c>
      <c r="C14" t="s">
        <v>20</v>
      </c>
      <c r="D14" t="s">
        <v>21</v>
      </c>
      <c r="E14" t="s">
        <v>22</v>
      </c>
      <c r="O14" t="s">
        <v>35</v>
      </c>
      <c r="P14">
        <v>5.62</v>
      </c>
    </row>
    <row r="15" spans="1:16">
      <c r="A15">
        <v>6</v>
      </c>
      <c r="B15">
        <v>0</v>
      </c>
      <c r="C15">
        <v>0</v>
      </c>
      <c r="D15">
        <v>0</v>
      </c>
      <c r="E15">
        <v>0</v>
      </c>
      <c r="O15" t="s">
        <v>36</v>
      </c>
      <c r="P15">
        <v>5.9</v>
      </c>
    </row>
    <row r="16" spans="1:16">
      <c r="A16">
        <v>5</v>
      </c>
      <c r="B16">
        <v>3.7</v>
      </c>
      <c r="C16">
        <v>4.22</v>
      </c>
      <c r="D16">
        <v>4.8499999999999996</v>
      </c>
      <c r="E16">
        <v>4.9000000000000004</v>
      </c>
      <c r="O16" t="s">
        <v>37</v>
      </c>
      <c r="P16">
        <v>6.2</v>
      </c>
    </row>
    <row r="17" spans="1:16">
      <c r="A17">
        <v>4</v>
      </c>
      <c r="B17">
        <v>5</v>
      </c>
      <c r="C17">
        <v>5.4</v>
      </c>
      <c r="D17">
        <v>6.13</v>
      </c>
      <c r="E17">
        <v>6.12</v>
      </c>
      <c r="O17" t="s">
        <v>38</v>
      </c>
      <c r="P17">
        <v>6.5</v>
      </c>
    </row>
    <row r="18" spans="1:16">
      <c r="A18">
        <v>3</v>
      </c>
      <c r="B18">
        <v>6.3</v>
      </c>
      <c r="C18">
        <v>6.51</v>
      </c>
      <c r="D18">
        <v>7.4</v>
      </c>
      <c r="E18">
        <v>7.4</v>
      </c>
      <c r="O18" t="s">
        <v>39</v>
      </c>
      <c r="P18">
        <v>6.65</v>
      </c>
    </row>
    <row r="19" spans="1:16">
      <c r="A19">
        <v>2</v>
      </c>
      <c r="B19">
        <v>7.6</v>
      </c>
      <c r="C19">
        <v>7.82</v>
      </c>
      <c r="D19">
        <v>8.6999999999999993</v>
      </c>
      <c r="E19">
        <v>8.6300000000000008</v>
      </c>
      <c r="O19" t="s">
        <v>40</v>
      </c>
      <c r="P19">
        <v>6.98</v>
      </c>
    </row>
    <row r="20" spans="1:16">
      <c r="A20">
        <v>1</v>
      </c>
      <c r="B20">
        <v>8.9</v>
      </c>
      <c r="C20">
        <v>9</v>
      </c>
      <c r="D20">
        <v>9.8000000000000007</v>
      </c>
      <c r="E20">
        <v>9.6999999999999993</v>
      </c>
      <c r="O20" t="s">
        <v>41</v>
      </c>
      <c r="P20">
        <v>7.15</v>
      </c>
    </row>
    <row r="21" spans="1:16">
      <c r="O21" t="s">
        <v>42</v>
      </c>
      <c r="P21">
        <v>7.27</v>
      </c>
    </row>
    <row r="22" spans="1:16">
      <c r="O22" t="s">
        <v>43</v>
      </c>
      <c r="P22">
        <v>7.65</v>
      </c>
    </row>
    <row r="24" spans="1:16">
      <c r="O24" t="s">
        <v>26</v>
      </c>
      <c r="P24" t="s">
        <v>23</v>
      </c>
    </row>
    <row r="25" spans="1:16">
      <c r="O25" t="s">
        <v>48</v>
      </c>
      <c r="P25">
        <v>0</v>
      </c>
    </row>
    <row r="26" spans="1:16">
      <c r="O26" t="s">
        <v>29</v>
      </c>
      <c r="P26">
        <v>5.45</v>
      </c>
    </row>
    <row r="27" spans="1:16">
      <c r="O27" t="s">
        <v>30</v>
      </c>
      <c r="P27">
        <v>6.1</v>
      </c>
    </row>
    <row r="28" spans="1:16">
      <c r="O28" t="s">
        <v>31</v>
      </c>
      <c r="P28">
        <v>6.47</v>
      </c>
    </row>
    <row r="29" spans="1:16">
      <c r="O29" t="s">
        <v>32</v>
      </c>
      <c r="P29">
        <v>6.73</v>
      </c>
    </row>
    <row r="30" spans="1:16">
      <c r="O30" t="s">
        <v>33</v>
      </c>
      <c r="P30">
        <v>7.14</v>
      </c>
    </row>
    <row r="31" spans="1:16">
      <c r="O31" t="s">
        <v>34</v>
      </c>
      <c r="P31">
        <v>7.34</v>
      </c>
    </row>
    <row r="32" spans="1:16">
      <c r="O32" t="s">
        <v>35</v>
      </c>
      <c r="P32">
        <v>7.61</v>
      </c>
    </row>
    <row r="33" spans="15:16">
      <c r="O33" t="s">
        <v>36</v>
      </c>
      <c r="P33">
        <v>7.95</v>
      </c>
    </row>
    <row r="34" spans="15:16">
      <c r="O34" t="s">
        <v>37</v>
      </c>
      <c r="P34">
        <v>8.3000000000000007</v>
      </c>
    </row>
    <row r="35" spans="15:16">
      <c r="O35" t="s">
        <v>38</v>
      </c>
      <c r="P35">
        <v>8.8000000000000007</v>
      </c>
    </row>
    <row r="36" spans="15:16">
      <c r="O36" t="s">
        <v>39</v>
      </c>
      <c r="P36">
        <v>9.0500000000000007</v>
      </c>
    </row>
    <row r="37" spans="15:16">
      <c r="O37" t="s">
        <v>40</v>
      </c>
      <c r="P37">
        <v>9.35</v>
      </c>
    </row>
    <row r="38" spans="15:16">
      <c r="O38" t="s">
        <v>41</v>
      </c>
      <c r="P38">
        <v>9.9</v>
      </c>
    </row>
    <row r="39" spans="15:16">
      <c r="O39" t="s">
        <v>42</v>
      </c>
      <c r="P39">
        <v>10.220000000000001</v>
      </c>
    </row>
    <row r="40" spans="15:16">
      <c r="O40" t="s">
        <v>43</v>
      </c>
      <c r="P40">
        <v>10.61</v>
      </c>
    </row>
  </sheetData>
  <sheetProtection algorithmName="SHA-512" hashValue="zXgYf4aX58T1zFPmp4SHb7mv0/f8BgOWgsTRfQV77qUZ+YtZbkTHG49arutzwKqpkLmNUcTEdqNeldLgPcG5kw==" saltValue="pRB6caxJhmDjnu9xKHBwuw==" spinCount="100000" sheet="1" objects="1" scenarios="1"/>
  <sortState xmlns:xlrd2="http://schemas.microsoft.com/office/spreadsheetml/2017/richdata2" ref="K26:N40">
    <sortCondition ref="L26:L40"/>
  </sortState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A522-0428-44C4-96F8-2E6CA094CD9E}">
  <dimension ref="A4:P40"/>
  <sheetViews>
    <sheetView workbookViewId="0">
      <selection activeCell="A15" sqref="A15:A20"/>
    </sheetView>
  </sheetViews>
  <sheetFormatPr baseColWidth="10" defaultRowHeight="13.8"/>
  <sheetData>
    <row r="4" spans="1:16">
      <c r="A4" t="s">
        <v>44</v>
      </c>
    </row>
    <row r="5" spans="1:16">
      <c r="A5" t="s">
        <v>12</v>
      </c>
      <c r="B5" t="s">
        <v>13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6">
      <c r="A6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O6" t="s">
        <v>26</v>
      </c>
      <c r="P6" t="s">
        <v>23</v>
      </c>
    </row>
    <row r="7" spans="1:16">
      <c r="A7">
        <v>5</v>
      </c>
      <c r="B7">
        <v>9</v>
      </c>
      <c r="C7">
        <v>9</v>
      </c>
      <c r="D7">
        <v>23</v>
      </c>
      <c r="E7">
        <v>27</v>
      </c>
      <c r="F7">
        <v>30</v>
      </c>
      <c r="G7">
        <v>33</v>
      </c>
      <c r="H7">
        <v>36</v>
      </c>
      <c r="I7">
        <v>40</v>
      </c>
      <c r="J7">
        <v>48</v>
      </c>
      <c r="O7" t="s">
        <v>48</v>
      </c>
      <c r="P7">
        <v>0</v>
      </c>
    </row>
    <row r="8" spans="1:16">
      <c r="A8">
        <v>4</v>
      </c>
      <c r="B8">
        <v>21</v>
      </c>
      <c r="C8">
        <v>30</v>
      </c>
      <c r="D8">
        <v>50</v>
      </c>
      <c r="E8">
        <v>57</v>
      </c>
      <c r="F8">
        <v>60</v>
      </c>
      <c r="G8">
        <v>63</v>
      </c>
      <c r="H8">
        <v>66</v>
      </c>
      <c r="I8">
        <v>70</v>
      </c>
      <c r="J8">
        <v>75</v>
      </c>
      <c r="O8" t="s">
        <v>29</v>
      </c>
      <c r="P8">
        <v>48</v>
      </c>
    </row>
    <row r="9" spans="1:16">
      <c r="A9">
        <v>3</v>
      </c>
      <c r="B9">
        <v>49</v>
      </c>
      <c r="C9">
        <v>58</v>
      </c>
      <c r="D9">
        <v>70</v>
      </c>
      <c r="E9">
        <v>78</v>
      </c>
      <c r="F9">
        <v>82</v>
      </c>
      <c r="G9">
        <v>85</v>
      </c>
      <c r="H9">
        <v>91</v>
      </c>
      <c r="I9">
        <v>96</v>
      </c>
      <c r="J9">
        <v>102</v>
      </c>
      <c r="O9" t="s">
        <v>30</v>
      </c>
      <c r="P9">
        <v>56</v>
      </c>
    </row>
    <row r="10" spans="1:16">
      <c r="A10">
        <v>2</v>
      </c>
      <c r="B10">
        <v>71</v>
      </c>
      <c r="C10">
        <v>79</v>
      </c>
      <c r="D10">
        <v>88</v>
      </c>
      <c r="E10">
        <v>97</v>
      </c>
      <c r="F10">
        <v>107</v>
      </c>
      <c r="G10">
        <v>110</v>
      </c>
      <c r="H10">
        <v>115</v>
      </c>
      <c r="I10">
        <v>120</v>
      </c>
      <c r="J10">
        <v>124</v>
      </c>
      <c r="O10" t="s">
        <v>31</v>
      </c>
      <c r="P10">
        <v>65</v>
      </c>
    </row>
    <row r="11" spans="1:16">
      <c r="A11">
        <v>1</v>
      </c>
      <c r="B11">
        <v>82</v>
      </c>
      <c r="C11">
        <v>93</v>
      </c>
      <c r="D11">
        <v>102</v>
      </c>
      <c r="E11">
        <v>115</v>
      </c>
      <c r="F11">
        <v>125</v>
      </c>
      <c r="G11">
        <v>128</v>
      </c>
      <c r="H11">
        <v>134</v>
      </c>
      <c r="I11">
        <v>135</v>
      </c>
      <c r="J11">
        <v>140</v>
      </c>
      <c r="O11" t="s">
        <v>32</v>
      </c>
      <c r="P11">
        <v>74</v>
      </c>
    </row>
    <row r="12" spans="1:16">
      <c r="O12" t="s">
        <v>33</v>
      </c>
      <c r="P12">
        <v>83</v>
      </c>
    </row>
    <row r="13" spans="1:16">
      <c r="A13" t="s">
        <v>46</v>
      </c>
      <c r="O13" t="s">
        <v>34</v>
      </c>
      <c r="P13">
        <v>92</v>
      </c>
    </row>
    <row r="14" spans="1:16">
      <c r="A14" t="s">
        <v>12</v>
      </c>
      <c r="B14" t="s">
        <v>13</v>
      </c>
      <c r="C14" t="s">
        <v>15</v>
      </c>
      <c r="D14" t="s">
        <v>16</v>
      </c>
      <c r="E14" t="s">
        <v>17</v>
      </c>
      <c r="F14" t="s">
        <v>18</v>
      </c>
      <c r="G14" t="s">
        <v>19</v>
      </c>
      <c r="H14" t="s">
        <v>20</v>
      </c>
      <c r="I14" t="s">
        <v>21</v>
      </c>
      <c r="J14" t="s">
        <v>22</v>
      </c>
      <c r="O14" t="s">
        <v>35</v>
      </c>
      <c r="P14">
        <v>101</v>
      </c>
    </row>
    <row r="15" spans="1:16">
      <c r="A15">
        <v>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O15" t="s">
        <v>36</v>
      </c>
      <c r="P15">
        <v>108</v>
      </c>
    </row>
    <row r="16" spans="1:16">
      <c r="A16">
        <v>5</v>
      </c>
      <c r="B16">
        <v>4</v>
      </c>
      <c r="C16">
        <v>7</v>
      </c>
      <c r="D16">
        <v>12</v>
      </c>
      <c r="E16">
        <v>14</v>
      </c>
      <c r="F16">
        <v>16</v>
      </c>
      <c r="G16">
        <v>19</v>
      </c>
      <c r="H16">
        <v>25</v>
      </c>
      <c r="I16">
        <v>29</v>
      </c>
      <c r="J16">
        <v>33</v>
      </c>
      <c r="O16" t="s">
        <v>37</v>
      </c>
      <c r="P16">
        <v>115</v>
      </c>
    </row>
    <row r="17" spans="1:16">
      <c r="A17">
        <v>4</v>
      </c>
      <c r="B17">
        <v>11</v>
      </c>
      <c r="C17">
        <v>20</v>
      </c>
      <c r="D17">
        <v>30</v>
      </c>
      <c r="E17">
        <v>37</v>
      </c>
      <c r="F17">
        <v>42</v>
      </c>
      <c r="G17">
        <v>47</v>
      </c>
      <c r="H17">
        <v>50</v>
      </c>
      <c r="I17">
        <v>56</v>
      </c>
      <c r="J17">
        <v>65</v>
      </c>
      <c r="O17" t="s">
        <v>38</v>
      </c>
      <c r="P17">
        <v>122</v>
      </c>
    </row>
    <row r="18" spans="1:16">
      <c r="A18">
        <v>3</v>
      </c>
      <c r="B18">
        <v>26</v>
      </c>
      <c r="C18">
        <v>42</v>
      </c>
      <c r="D18">
        <v>55</v>
      </c>
      <c r="E18">
        <v>61</v>
      </c>
      <c r="F18">
        <v>69</v>
      </c>
      <c r="G18">
        <v>74</v>
      </c>
      <c r="H18">
        <v>75</v>
      </c>
      <c r="I18">
        <v>85</v>
      </c>
      <c r="J18">
        <v>98</v>
      </c>
      <c r="O18" t="s">
        <v>39</v>
      </c>
      <c r="P18">
        <v>129</v>
      </c>
    </row>
    <row r="19" spans="1:16">
      <c r="A19">
        <v>2</v>
      </c>
      <c r="B19">
        <v>50</v>
      </c>
      <c r="C19">
        <v>66</v>
      </c>
      <c r="D19">
        <v>78</v>
      </c>
      <c r="E19">
        <v>84</v>
      </c>
      <c r="F19">
        <v>94</v>
      </c>
      <c r="G19">
        <v>101</v>
      </c>
      <c r="H19">
        <v>104</v>
      </c>
      <c r="I19">
        <v>112</v>
      </c>
      <c r="J19">
        <v>122</v>
      </c>
      <c r="O19" t="s">
        <v>40</v>
      </c>
      <c r="P19">
        <v>136</v>
      </c>
    </row>
    <row r="20" spans="1:16">
      <c r="A20">
        <v>1</v>
      </c>
      <c r="B20">
        <v>69</v>
      </c>
      <c r="C20">
        <v>83</v>
      </c>
      <c r="D20">
        <v>92</v>
      </c>
      <c r="E20">
        <v>103</v>
      </c>
      <c r="F20">
        <v>118</v>
      </c>
      <c r="G20">
        <v>120</v>
      </c>
      <c r="H20">
        <v>124</v>
      </c>
      <c r="I20">
        <v>132</v>
      </c>
      <c r="J20">
        <v>140</v>
      </c>
      <c r="O20" t="s">
        <v>41</v>
      </c>
      <c r="P20">
        <v>143</v>
      </c>
    </row>
    <row r="21" spans="1:16">
      <c r="O21" t="s">
        <v>42</v>
      </c>
      <c r="P21">
        <v>150</v>
      </c>
    </row>
    <row r="22" spans="1:16">
      <c r="O22" t="s">
        <v>43</v>
      </c>
      <c r="P22">
        <v>157</v>
      </c>
    </row>
    <row r="24" spans="1:16">
      <c r="O24" t="s">
        <v>26</v>
      </c>
      <c r="P24" t="s">
        <v>23</v>
      </c>
    </row>
    <row r="25" spans="1:16">
      <c r="O25" t="s">
        <v>48</v>
      </c>
      <c r="P25">
        <v>0</v>
      </c>
    </row>
    <row r="26" spans="1:16">
      <c r="O26" t="s">
        <v>29</v>
      </c>
      <c r="P26">
        <v>48</v>
      </c>
    </row>
    <row r="27" spans="1:16">
      <c r="O27" t="s">
        <v>30</v>
      </c>
      <c r="P27">
        <v>56</v>
      </c>
    </row>
    <row r="28" spans="1:16">
      <c r="O28" t="s">
        <v>31</v>
      </c>
      <c r="P28">
        <v>65</v>
      </c>
    </row>
    <row r="29" spans="1:16">
      <c r="O29" t="s">
        <v>32</v>
      </c>
      <c r="P29">
        <v>74</v>
      </c>
    </row>
    <row r="30" spans="1:16">
      <c r="O30" t="s">
        <v>33</v>
      </c>
      <c r="P30">
        <v>83</v>
      </c>
    </row>
    <row r="31" spans="1:16">
      <c r="O31" t="s">
        <v>34</v>
      </c>
      <c r="P31">
        <v>92</v>
      </c>
    </row>
    <row r="32" spans="1:16">
      <c r="O32" t="s">
        <v>35</v>
      </c>
      <c r="P32">
        <v>101</v>
      </c>
    </row>
    <row r="33" spans="15:16">
      <c r="O33" t="s">
        <v>36</v>
      </c>
      <c r="P33">
        <v>108</v>
      </c>
    </row>
    <row r="34" spans="15:16">
      <c r="O34" t="s">
        <v>37</v>
      </c>
      <c r="P34">
        <v>115</v>
      </c>
    </row>
    <row r="35" spans="15:16">
      <c r="O35" t="s">
        <v>38</v>
      </c>
      <c r="P35">
        <v>122</v>
      </c>
    </row>
    <row r="36" spans="15:16">
      <c r="O36" t="s">
        <v>39</v>
      </c>
      <c r="P36">
        <v>129</v>
      </c>
    </row>
    <row r="37" spans="15:16">
      <c r="O37" t="s">
        <v>40</v>
      </c>
      <c r="P37">
        <v>136</v>
      </c>
    </row>
    <row r="38" spans="15:16">
      <c r="O38" t="s">
        <v>41</v>
      </c>
      <c r="P38">
        <v>143</v>
      </c>
    </row>
    <row r="39" spans="15:16">
      <c r="O39" t="s">
        <v>42</v>
      </c>
      <c r="P39">
        <v>150</v>
      </c>
    </row>
    <row r="40" spans="15:16">
      <c r="O40" t="s">
        <v>43</v>
      </c>
      <c r="P40">
        <v>157</v>
      </c>
    </row>
  </sheetData>
  <sheetProtection algorithmName="SHA-512" hashValue="vX1p1TQyoxerMogMkQP0CabRHoolY0TFTEEHM0Xwh10Ji+eogUdI5Z/3mge6cEjRiWumtOOrxZRQluhoylIaZg==" saltValue="Hu3mfIrSn3iCHOzAiRnRVQ==" spinCount="100000" sheet="1" objects="1" scenarios="1"/>
  <sortState xmlns:xlrd2="http://schemas.microsoft.com/office/spreadsheetml/2017/richdata2" ref="M38:P52">
    <sortCondition ref="N38:N52"/>
  </sortState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24DAC-3B51-4DAF-A880-F1934E941116}">
  <dimension ref="A4:P40"/>
  <sheetViews>
    <sheetView workbookViewId="0">
      <selection activeCell="E24" sqref="E24"/>
    </sheetView>
  </sheetViews>
  <sheetFormatPr baseColWidth="10" defaultRowHeight="13.8"/>
  <sheetData>
    <row r="4" spans="1:16">
      <c r="A4" t="s">
        <v>44</v>
      </c>
    </row>
    <row r="5" spans="1:16">
      <c r="A5" t="s">
        <v>12</v>
      </c>
      <c r="B5" t="s">
        <v>13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6">
      <c r="A6">
        <v>6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O6" t="s">
        <v>26</v>
      </c>
      <c r="P6" t="s">
        <v>23</v>
      </c>
    </row>
    <row r="7" spans="1:16">
      <c r="A7">
        <v>5</v>
      </c>
      <c r="B7">
        <v>2</v>
      </c>
      <c r="C7">
        <v>3</v>
      </c>
      <c r="D7">
        <v>4</v>
      </c>
      <c r="E7">
        <v>5</v>
      </c>
      <c r="F7">
        <v>6</v>
      </c>
      <c r="G7">
        <v>7</v>
      </c>
      <c r="H7">
        <v>7</v>
      </c>
      <c r="I7">
        <v>8</v>
      </c>
      <c r="J7">
        <v>8</v>
      </c>
      <c r="O7" t="s">
        <v>48</v>
      </c>
      <c r="P7">
        <v>0</v>
      </c>
    </row>
    <row r="8" spans="1:16">
      <c r="A8">
        <v>4</v>
      </c>
      <c r="B8">
        <v>10</v>
      </c>
      <c r="C8">
        <v>11</v>
      </c>
      <c r="D8">
        <v>11</v>
      </c>
      <c r="E8">
        <v>12</v>
      </c>
      <c r="F8">
        <v>12</v>
      </c>
      <c r="G8">
        <v>13</v>
      </c>
      <c r="H8">
        <v>13</v>
      </c>
      <c r="I8">
        <v>14</v>
      </c>
      <c r="J8">
        <v>14</v>
      </c>
      <c r="O8" t="s">
        <v>29</v>
      </c>
      <c r="P8">
        <v>10</v>
      </c>
    </row>
    <row r="9" spans="1:16">
      <c r="A9">
        <v>3</v>
      </c>
      <c r="B9">
        <v>16</v>
      </c>
      <c r="C9">
        <v>17</v>
      </c>
      <c r="D9">
        <v>17</v>
      </c>
      <c r="E9">
        <v>18</v>
      </c>
      <c r="F9">
        <v>18</v>
      </c>
      <c r="G9">
        <v>19</v>
      </c>
      <c r="H9">
        <v>19</v>
      </c>
      <c r="I9">
        <v>20</v>
      </c>
      <c r="J9">
        <v>20</v>
      </c>
      <c r="O9" t="s">
        <v>30</v>
      </c>
      <c r="P9">
        <v>12</v>
      </c>
    </row>
    <row r="10" spans="1:16">
      <c r="A10">
        <v>2</v>
      </c>
      <c r="B10">
        <v>20</v>
      </c>
      <c r="C10">
        <v>21</v>
      </c>
      <c r="D10">
        <v>21</v>
      </c>
      <c r="E10">
        <v>22</v>
      </c>
      <c r="F10">
        <v>22</v>
      </c>
      <c r="G10">
        <v>23</v>
      </c>
      <c r="H10">
        <v>23</v>
      </c>
      <c r="I10">
        <v>24</v>
      </c>
      <c r="J10">
        <v>24</v>
      </c>
      <c r="O10" t="s">
        <v>31</v>
      </c>
      <c r="P10">
        <v>14</v>
      </c>
    </row>
    <row r="11" spans="1:16">
      <c r="A11">
        <v>1</v>
      </c>
      <c r="B11">
        <v>22</v>
      </c>
      <c r="C11">
        <v>23</v>
      </c>
      <c r="D11">
        <v>23</v>
      </c>
      <c r="E11">
        <v>24</v>
      </c>
      <c r="F11">
        <v>24</v>
      </c>
      <c r="G11">
        <v>25</v>
      </c>
      <c r="H11">
        <v>25</v>
      </c>
      <c r="I11">
        <v>26</v>
      </c>
      <c r="J11">
        <v>26</v>
      </c>
      <c r="O11" t="s">
        <v>32</v>
      </c>
      <c r="P11">
        <v>16</v>
      </c>
    </row>
    <row r="12" spans="1:16">
      <c r="O12" t="s">
        <v>33</v>
      </c>
      <c r="P12">
        <v>18</v>
      </c>
    </row>
    <row r="13" spans="1:16">
      <c r="A13" t="s">
        <v>46</v>
      </c>
      <c r="B13" t="s">
        <v>12</v>
      </c>
      <c r="C13" t="s">
        <v>45</v>
      </c>
      <c r="O13" t="s">
        <v>34</v>
      </c>
      <c r="P13">
        <v>19</v>
      </c>
    </row>
    <row r="14" spans="1:16">
      <c r="A14" t="s">
        <v>12</v>
      </c>
      <c r="B14" t="s">
        <v>13</v>
      </c>
      <c r="C14" t="s">
        <v>15</v>
      </c>
      <c r="D14" t="s">
        <v>16</v>
      </c>
      <c r="E14" t="s">
        <v>17</v>
      </c>
      <c r="F14" t="s">
        <v>18</v>
      </c>
      <c r="G14" t="s">
        <v>19</v>
      </c>
      <c r="H14" t="s">
        <v>20</v>
      </c>
      <c r="I14" t="s">
        <v>21</v>
      </c>
      <c r="J14" t="s">
        <v>22</v>
      </c>
      <c r="O14" t="s">
        <v>35</v>
      </c>
      <c r="P14">
        <v>20</v>
      </c>
    </row>
    <row r="15" spans="1:16">
      <c r="A15">
        <v>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O15" t="s">
        <v>36</v>
      </c>
      <c r="P15">
        <v>21</v>
      </c>
    </row>
    <row r="16" spans="1:16">
      <c r="A16">
        <v>5</v>
      </c>
      <c r="B16">
        <v>4</v>
      </c>
      <c r="C16">
        <v>4</v>
      </c>
      <c r="D16">
        <v>4</v>
      </c>
      <c r="E16">
        <v>5</v>
      </c>
      <c r="F16">
        <v>6</v>
      </c>
      <c r="G16">
        <v>7</v>
      </c>
      <c r="H16">
        <v>7</v>
      </c>
      <c r="I16">
        <v>9</v>
      </c>
      <c r="J16">
        <v>9</v>
      </c>
      <c r="O16" t="s">
        <v>37</v>
      </c>
      <c r="P16">
        <v>22</v>
      </c>
    </row>
    <row r="17" spans="1:16">
      <c r="A17">
        <v>4</v>
      </c>
      <c r="B17">
        <v>11</v>
      </c>
      <c r="C17">
        <v>12</v>
      </c>
      <c r="D17">
        <v>12</v>
      </c>
      <c r="E17">
        <v>13</v>
      </c>
      <c r="F17">
        <v>13</v>
      </c>
      <c r="G17">
        <v>14</v>
      </c>
      <c r="H17">
        <v>14</v>
      </c>
      <c r="I17">
        <v>16</v>
      </c>
      <c r="J17">
        <v>16</v>
      </c>
      <c r="O17" t="s">
        <v>38</v>
      </c>
      <c r="P17">
        <v>23</v>
      </c>
    </row>
    <row r="18" spans="1:16">
      <c r="A18">
        <v>3</v>
      </c>
      <c r="B18">
        <v>17</v>
      </c>
      <c r="C18">
        <v>18</v>
      </c>
      <c r="D18">
        <v>18</v>
      </c>
      <c r="E18">
        <v>19</v>
      </c>
      <c r="F18">
        <v>19</v>
      </c>
      <c r="G18">
        <v>20</v>
      </c>
      <c r="H18">
        <v>20</v>
      </c>
      <c r="I18">
        <v>23</v>
      </c>
      <c r="J18">
        <v>23</v>
      </c>
      <c r="O18" t="s">
        <v>39</v>
      </c>
      <c r="P18">
        <v>24</v>
      </c>
    </row>
    <row r="19" spans="1:16">
      <c r="A19">
        <v>2</v>
      </c>
      <c r="B19">
        <v>22</v>
      </c>
      <c r="C19">
        <v>23</v>
      </c>
      <c r="D19">
        <v>23</v>
      </c>
      <c r="E19">
        <v>24</v>
      </c>
      <c r="F19">
        <v>24</v>
      </c>
      <c r="G19">
        <v>25</v>
      </c>
      <c r="H19">
        <v>25</v>
      </c>
      <c r="I19">
        <v>27</v>
      </c>
      <c r="J19">
        <v>27</v>
      </c>
      <c r="O19" t="s">
        <v>40</v>
      </c>
      <c r="P19">
        <v>25</v>
      </c>
    </row>
    <row r="20" spans="1:16">
      <c r="A20">
        <v>1</v>
      </c>
      <c r="B20">
        <v>26</v>
      </c>
      <c r="C20">
        <v>27</v>
      </c>
      <c r="D20">
        <v>27</v>
      </c>
      <c r="E20">
        <v>28</v>
      </c>
      <c r="F20">
        <v>28</v>
      </c>
      <c r="G20">
        <v>29</v>
      </c>
      <c r="H20">
        <v>29</v>
      </c>
      <c r="I20">
        <v>30</v>
      </c>
      <c r="J20">
        <v>30</v>
      </c>
      <c r="O20" t="s">
        <v>41</v>
      </c>
      <c r="P20">
        <v>26</v>
      </c>
    </row>
    <row r="21" spans="1:16">
      <c r="O21" t="s">
        <v>42</v>
      </c>
      <c r="P21">
        <v>27</v>
      </c>
    </row>
    <row r="22" spans="1:16">
      <c r="O22" t="s">
        <v>43</v>
      </c>
      <c r="P22">
        <v>28</v>
      </c>
    </row>
    <row r="24" spans="1:16">
      <c r="O24" t="s">
        <v>26</v>
      </c>
      <c r="P24" t="s">
        <v>23</v>
      </c>
    </row>
    <row r="25" spans="1:16">
      <c r="O25" t="s">
        <v>48</v>
      </c>
      <c r="P25">
        <v>0</v>
      </c>
    </row>
    <row r="26" spans="1:16">
      <c r="O26" t="s">
        <v>29</v>
      </c>
      <c r="P26">
        <v>10</v>
      </c>
    </row>
    <row r="27" spans="1:16">
      <c r="O27" t="s">
        <v>30</v>
      </c>
      <c r="P27">
        <v>14</v>
      </c>
    </row>
    <row r="28" spans="1:16">
      <c r="O28" t="s">
        <v>31</v>
      </c>
      <c r="P28">
        <v>17</v>
      </c>
    </row>
    <row r="29" spans="1:16">
      <c r="O29" t="s">
        <v>32</v>
      </c>
      <c r="P29">
        <v>19</v>
      </c>
    </row>
    <row r="30" spans="1:16">
      <c r="O30" t="s">
        <v>33</v>
      </c>
      <c r="P30">
        <v>21</v>
      </c>
    </row>
    <row r="31" spans="1:16">
      <c r="O31" t="s">
        <v>34</v>
      </c>
      <c r="P31">
        <v>23</v>
      </c>
    </row>
    <row r="32" spans="1:16">
      <c r="O32" t="s">
        <v>35</v>
      </c>
      <c r="P32">
        <v>24</v>
      </c>
    </row>
    <row r="33" spans="15:16">
      <c r="O33" t="s">
        <v>36</v>
      </c>
      <c r="P33">
        <v>25</v>
      </c>
    </row>
    <row r="34" spans="15:16">
      <c r="O34" t="s">
        <v>37</v>
      </c>
      <c r="P34">
        <v>26</v>
      </c>
    </row>
    <row r="35" spans="15:16">
      <c r="O35" t="s">
        <v>38</v>
      </c>
      <c r="P35">
        <v>27</v>
      </c>
    </row>
    <row r="36" spans="15:16">
      <c r="O36" t="s">
        <v>39</v>
      </c>
      <c r="P36">
        <v>28</v>
      </c>
    </row>
    <row r="37" spans="15:16">
      <c r="O37" t="s">
        <v>40</v>
      </c>
      <c r="P37">
        <v>29</v>
      </c>
    </row>
    <row r="38" spans="15:16">
      <c r="O38" t="s">
        <v>41</v>
      </c>
      <c r="P38">
        <v>30</v>
      </c>
    </row>
    <row r="39" spans="15:16">
      <c r="O39" t="s">
        <v>42</v>
      </c>
      <c r="P39">
        <v>31</v>
      </c>
    </row>
    <row r="40" spans="15:16">
      <c r="O40" t="s">
        <v>43</v>
      </c>
      <c r="P40">
        <v>32</v>
      </c>
    </row>
  </sheetData>
  <sheetProtection algorithmName="SHA-512" hashValue="22pFUUZfEf22LcWJDVFZ9bIPZmtSpmZE7oIWoYWCcCdp9Jeit6IKa74+f+YWYktu4yYQDy7NNWEH2hCFjhqN6w==" saltValue="XREAnm+40AkOw2qC0u+r3Q==" spinCount="100000" sheet="1" objects="1" scenarios="1"/>
  <sortState xmlns:xlrd2="http://schemas.microsoft.com/office/spreadsheetml/2017/richdata2" ref="L37:O52">
    <sortCondition ref="M37:M52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Leistungsbewertung</vt:lpstr>
      <vt:lpstr>50m</vt:lpstr>
      <vt:lpstr>75-100m</vt:lpstr>
      <vt:lpstr>Hoch</vt:lpstr>
      <vt:lpstr>Weit</vt:lpstr>
      <vt:lpstr>Schlag</vt:lpstr>
      <vt:lpstr>Kugel</vt:lpstr>
      <vt:lpstr>Seilspringen</vt:lpstr>
      <vt:lpstr>Endurance</vt:lpstr>
      <vt:lpstr>Situps</vt:lpstr>
      <vt:lpstr>Stützkraft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Hanna Anneliese Dandyk</dc:creator>
  <cp:lastModifiedBy>Dandyk, Christian</cp:lastModifiedBy>
  <dcterms:created xsi:type="dcterms:W3CDTF">2024-12-16T07:47:47Z</dcterms:created>
  <dcterms:modified xsi:type="dcterms:W3CDTF">2025-05-08T09:06:30Z</dcterms:modified>
</cp:coreProperties>
</file>