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4915" windowHeight="12090" activeTab="5"/>
  </bookViews>
  <sheets>
    <sheet name="Klasse" sheetId="1" r:id="rId1"/>
    <sheet name="Diagramme Klasse" sheetId="9" r:id="rId2"/>
    <sheet name="Meldedaten" sheetId="5" r:id="rId3"/>
    <sheet name="Meldedaten_obl" sheetId="4" state="hidden" r:id="rId4"/>
    <sheet name="Diagramme Schule" sheetId="11" r:id="rId5"/>
    <sheet name="Anleitung" sheetId="15" r:id="rId6"/>
    <sheet name="Daten" sheetId="8" state="hidden" r:id="rId7"/>
  </sheets>
  <definedNames>
    <definedName name="_xlnm.Print_Area" localSheetId="0">Klasse!$A$1:$AC$43</definedName>
    <definedName name="_xlnm.Print_Area" localSheetId="2">Meldedaten!$A$3:$D$53</definedName>
    <definedName name="_xlnm.Print_Area" localSheetId="3">Meldedaten_obl!$A$3:$C$55</definedName>
    <definedName name="_xlnm.Print_Titles" localSheetId="2">Meldedaten!$3:$4</definedName>
    <definedName name="_xlnm.Print_Titles" localSheetId="3">Meldedaten_obl!$3:$4</definedName>
  </definedNames>
  <calcPr calcId="145621"/>
</workbook>
</file>

<file path=xl/calcChain.xml><?xml version="1.0" encoding="utf-8"?>
<calcChain xmlns="http://schemas.openxmlformats.org/spreadsheetml/2006/main">
  <c r="D39" i="1" l="1"/>
  <c r="E39" i="1"/>
  <c r="F39" i="1"/>
  <c r="G39" i="1"/>
  <c r="H39" i="1"/>
  <c r="I39" i="1"/>
  <c r="J39" i="1"/>
  <c r="K39" i="1"/>
  <c r="L39" i="1"/>
  <c r="M39" i="1"/>
  <c r="N39" i="1"/>
  <c r="O39" i="1"/>
  <c r="P39" i="1"/>
  <c r="Q39" i="1"/>
  <c r="R39" i="1"/>
  <c r="S39" i="1"/>
  <c r="T39" i="1"/>
  <c r="U39" i="1"/>
  <c r="V39" i="1"/>
  <c r="W39" i="1"/>
  <c r="X39" i="1"/>
  <c r="Y39" i="1"/>
  <c r="Z39" i="1"/>
  <c r="AA39" i="1"/>
  <c r="C39" i="1"/>
  <c r="D20" i="8" l="1"/>
  <c r="E20" i="8"/>
  <c r="F20" i="8"/>
  <c r="G20" i="8"/>
  <c r="H20" i="8"/>
  <c r="I20" i="8"/>
  <c r="J20" i="8"/>
  <c r="K20" i="8"/>
  <c r="L20" i="8"/>
  <c r="M20" i="8"/>
  <c r="N20" i="8"/>
  <c r="O20" i="8"/>
  <c r="P20" i="8"/>
  <c r="Q20" i="8"/>
  <c r="R20" i="8"/>
  <c r="S20" i="8"/>
  <c r="T20" i="8"/>
  <c r="U20" i="8"/>
  <c r="V20" i="8"/>
  <c r="W20" i="8"/>
  <c r="X20" i="8"/>
  <c r="Y20" i="8"/>
  <c r="Z20" i="8"/>
  <c r="AA20" i="8"/>
  <c r="C20" i="8"/>
  <c r="F10" i="8" l="1"/>
  <c r="F9" i="8"/>
  <c r="F8" i="8"/>
  <c r="F7" i="8"/>
  <c r="F6" i="8"/>
  <c r="E3" i="8"/>
  <c r="G10" i="8" s="1"/>
  <c r="G7" i="8" l="1"/>
  <c r="G9" i="8"/>
  <c r="G6" i="8"/>
  <c r="G8" i="8"/>
  <c r="E13" i="8"/>
  <c r="F9" i="5" l="1"/>
  <c r="F10" i="5"/>
  <c r="F11" i="5"/>
  <c r="F12" i="5"/>
  <c r="F13" i="5"/>
  <c r="F14" i="5"/>
  <c r="F15" i="5"/>
  <c r="F16" i="5"/>
  <c r="F17" i="5"/>
  <c r="F18" i="5"/>
  <c r="F19" i="5"/>
  <c r="F20" i="5"/>
  <c r="F21" i="5"/>
  <c r="F22" i="5"/>
  <c r="F23" i="5"/>
  <c r="F24" i="5"/>
  <c r="F25" i="5"/>
  <c r="F26" i="5"/>
  <c r="F27" i="5"/>
  <c r="F28" i="5"/>
  <c r="F29" i="5"/>
  <c r="F30" i="5"/>
  <c r="F31" i="5"/>
  <c r="F32" i="5"/>
  <c r="F33" i="5"/>
  <c r="D33" i="5" l="1"/>
  <c r="AA30" i="8" s="1"/>
  <c r="D32" i="5"/>
  <c r="Z30" i="8" s="1"/>
  <c r="D31" i="5"/>
  <c r="Y30" i="8" s="1"/>
  <c r="D30" i="5"/>
  <c r="X30" i="8" s="1"/>
  <c r="D29" i="5"/>
  <c r="W30" i="8" s="1"/>
  <c r="D28" i="5"/>
  <c r="V30" i="8" s="1"/>
  <c r="D27" i="5"/>
  <c r="U30" i="8" s="1"/>
  <c r="D26" i="5"/>
  <c r="T30" i="8" s="1"/>
  <c r="D25" i="5"/>
  <c r="S30" i="8" s="1"/>
  <c r="D24" i="5"/>
  <c r="R30" i="8" s="1"/>
  <c r="D23" i="5"/>
  <c r="Q30" i="8" s="1"/>
  <c r="D22" i="5"/>
  <c r="P30" i="8" s="1"/>
  <c r="D21" i="5"/>
  <c r="O30" i="8" s="1"/>
  <c r="D20" i="5"/>
  <c r="N30" i="8" s="1"/>
  <c r="D19" i="5"/>
  <c r="M30" i="8" s="1"/>
  <c r="D18" i="5"/>
  <c r="L30" i="8" s="1"/>
  <c r="D17" i="5"/>
  <c r="K30" i="8" s="1"/>
  <c r="D16" i="5"/>
  <c r="J30" i="8" s="1"/>
  <c r="D15" i="5"/>
  <c r="I30" i="8" s="1"/>
  <c r="D14" i="5"/>
  <c r="H30" i="8" s="1"/>
  <c r="D13" i="5"/>
  <c r="G30" i="8" s="1"/>
  <c r="D12" i="5"/>
  <c r="F30" i="8" s="1"/>
  <c r="D11" i="5"/>
  <c r="E30" i="8" s="1"/>
  <c r="D10" i="5"/>
  <c r="D30" i="8" s="1"/>
  <c r="D9" i="5"/>
  <c r="C30" i="8" s="1"/>
  <c r="D8" i="5"/>
  <c r="D7" i="5"/>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9" i="1"/>
  <c r="AB8" i="1"/>
  <c r="AC4" i="1" l="1"/>
  <c r="AC10" i="1" l="1"/>
  <c r="AC14" i="1"/>
  <c r="AC18" i="1"/>
  <c r="AC22" i="1"/>
  <c r="AC26" i="1"/>
  <c r="AC30" i="1"/>
  <c r="AC34" i="1"/>
  <c r="AC38" i="1"/>
  <c r="AC15" i="1"/>
  <c r="AC23" i="1"/>
  <c r="AC35" i="1"/>
  <c r="AC24" i="1"/>
  <c r="AC32" i="1"/>
  <c r="AC11" i="1"/>
  <c r="AC31" i="1"/>
  <c r="AC12" i="1"/>
  <c r="AC16" i="1"/>
  <c r="AC28" i="1"/>
  <c r="AC13" i="1"/>
  <c r="AC17" i="1"/>
  <c r="AC21" i="1"/>
  <c r="AC25" i="1"/>
  <c r="AC29" i="1"/>
  <c r="AC33" i="1"/>
  <c r="AC37" i="1"/>
  <c r="AC19" i="1"/>
  <c r="AC27" i="1"/>
  <c r="AC9" i="1"/>
  <c r="AC20" i="1"/>
  <c r="AC36" i="1"/>
  <c r="L3" i="1" l="1"/>
  <c r="J43" i="1"/>
  <c r="K43" i="1"/>
  <c r="M43" i="1"/>
  <c r="H43" i="1"/>
  <c r="L43" i="1"/>
  <c r="I43" i="1"/>
  <c r="G43" i="1"/>
  <c r="D40" i="1" l="1"/>
  <c r="D19" i="8" s="1"/>
  <c r="H40" i="1"/>
  <c r="H19" i="8" s="1"/>
  <c r="L40" i="1"/>
  <c r="L19" i="8" s="1"/>
  <c r="P40" i="1"/>
  <c r="P19" i="8" s="1"/>
  <c r="T40" i="1"/>
  <c r="T19" i="8" s="1"/>
  <c r="X40" i="1"/>
  <c r="X19" i="8" s="1"/>
  <c r="O40" i="1"/>
  <c r="O19" i="8" s="1"/>
  <c r="AA40" i="1"/>
  <c r="AA19" i="8" s="1"/>
  <c r="E40" i="1"/>
  <c r="E19" i="8" s="1"/>
  <c r="I40" i="1"/>
  <c r="I19" i="8" s="1"/>
  <c r="M40" i="1"/>
  <c r="M19" i="8" s="1"/>
  <c r="Q40" i="1"/>
  <c r="Q19" i="8" s="1"/>
  <c r="U40" i="1"/>
  <c r="U19" i="8" s="1"/>
  <c r="Y40" i="1"/>
  <c r="Y19" i="8" s="1"/>
  <c r="S40" i="1"/>
  <c r="S19" i="8" s="1"/>
  <c r="F40" i="1"/>
  <c r="F19" i="8" s="1"/>
  <c r="J40" i="1"/>
  <c r="J19" i="8" s="1"/>
  <c r="N40" i="1"/>
  <c r="N19" i="8" s="1"/>
  <c r="R40" i="1"/>
  <c r="R19" i="8" s="1"/>
  <c r="V40" i="1"/>
  <c r="V19" i="8" s="1"/>
  <c r="Z40" i="1"/>
  <c r="Z19" i="8" s="1"/>
  <c r="G40" i="1"/>
  <c r="G19" i="8" s="1"/>
  <c r="K40" i="1"/>
  <c r="K19" i="8" s="1"/>
  <c r="W40" i="1"/>
  <c r="W19" i="8" s="1"/>
  <c r="C40" i="1"/>
  <c r="C19" i="8" s="1"/>
  <c r="C13" i="8"/>
  <c r="F6" i="5"/>
  <c r="D6" i="5" l="1"/>
  <c r="C23" i="8" s="1"/>
  <c r="M29" i="8" l="1"/>
  <c r="F29" i="8"/>
  <c r="V29" i="8"/>
  <c r="O29" i="8"/>
  <c r="D29" i="8"/>
  <c r="T29" i="8"/>
  <c r="J29" i="8"/>
  <c r="Z29" i="8"/>
  <c r="S29" i="8"/>
  <c r="H29" i="8"/>
  <c r="X29" i="8"/>
  <c r="Y29" i="8"/>
  <c r="K29" i="8"/>
  <c r="Q29" i="8"/>
  <c r="E29" i="8"/>
  <c r="U29" i="8"/>
  <c r="N29" i="8"/>
  <c r="G29" i="8"/>
  <c r="W29" i="8"/>
  <c r="L29" i="8"/>
  <c r="C29" i="8"/>
  <c r="R29" i="8"/>
  <c r="P29" i="8"/>
  <c r="I29" i="8"/>
  <c r="AA29" i="8"/>
</calcChain>
</file>

<file path=xl/sharedStrings.xml><?xml version="1.0" encoding="utf-8"?>
<sst xmlns="http://schemas.openxmlformats.org/spreadsheetml/2006/main" count="330" uniqueCount="187">
  <si>
    <t>a</t>
  </si>
  <si>
    <t>b</t>
  </si>
  <si>
    <t>c</t>
  </si>
  <si>
    <t>d</t>
  </si>
  <si>
    <t>e</t>
  </si>
  <si>
    <t>f</t>
  </si>
  <si>
    <t>g-1</t>
  </si>
  <si>
    <t>g-2</t>
  </si>
  <si>
    <t>h-1</t>
  </si>
  <si>
    <t>h-2</t>
  </si>
  <si>
    <t>a-1</t>
  </si>
  <si>
    <t>a-2</t>
  </si>
  <si>
    <t>c-1</t>
  </si>
  <si>
    <t>c-2</t>
  </si>
  <si>
    <t>Notenschlüssel</t>
  </si>
  <si>
    <t>ab BE</t>
  </si>
  <si>
    <t>Note</t>
  </si>
  <si>
    <t>Vorg</t>
  </si>
  <si>
    <t>selbst</t>
  </si>
  <si>
    <t>Größenangabe umrechnen</t>
  </si>
  <si>
    <t>Differenz ermitteln</t>
  </si>
  <si>
    <t>Zahl ermitteln</t>
  </si>
  <si>
    <t>gebrochene Zahlen addieren</t>
  </si>
  <si>
    <t>Brüche untersuchen</t>
  </si>
  <si>
    <t>Zuordnung erkennen</t>
  </si>
  <si>
    <t>Stufenwinkel einzeichnen</t>
  </si>
  <si>
    <t>Größe eines Winkels ermitteln</t>
  </si>
  <si>
    <t>Punkt einzeichnen</t>
  </si>
  <si>
    <t>senkrechte Gerade zeichnen</t>
  </si>
  <si>
    <t>Anzahl ermitteln</t>
  </si>
  <si>
    <t>Diagramm vervollständigen</t>
  </si>
  <si>
    <t>Vergleich und Begründung</t>
  </si>
  <si>
    <t>Aussage beurteilen</t>
  </si>
  <si>
    <t>Quadernetz zeichnen</t>
  </si>
  <si>
    <t>Volumen des Quaders berechnen</t>
  </si>
  <si>
    <t>Länge einer Seite messen</t>
  </si>
  <si>
    <t>Dreieck klassifizieren</t>
  </si>
  <si>
    <t>Konstruktion ausführen</t>
  </si>
  <si>
    <t>Beschreibung vervollständigen</t>
  </si>
  <si>
    <t>1. Ergänzung</t>
  </si>
  <si>
    <t>2. Ergänzung</t>
  </si>
  <si>
    <t>Eigenschaft erkennen</t>
  </si>
  <si>
    <t>Zusammenhang darstellen</t>
  </si>
  <si>
    <t>Vorgehen erläutern</t>
  </si>
  <si>
    <t>Nr.</t>
  </si>
  <si>
    <t>Name</t>
  </si>
  <si>
    <t>erreichbare Bewertungseinheiten (BE)</t>
  </si>
  <si>
    <t>erreichte BE</t>
  </si>
  <si>
    <t>Summe der BE</t>
  </si>
  <si>
    <t>Erfüllungsprozente</t>
  </si>
  <si>
    <t>Klasse:</t>
  </si>
  <si>
    <t>Teilnehmer:</t>
  </si>
  <si>
    <t>Noten der ZKA</t>
  </si>
  <si>
    <t>Mittelwert</t>
  </si>
  <si>
    <r>
      <t xml:space="preserve">Bitte tragen Sie Ihre Daten in die </t>
    </r>
    <r>
      <rPr>
        <b/>
        <sz val="11"/>
        <color rgb="FFFF0000"/>
        <rFont val="Calibri"/>
        <family val="2"/>
        <scheme val="minor"/>
      </rPr>
      <t>rot umrandeten Bereiche</t>
    </r>
    <r>
      <rPr>
        <b/>
        <sz val="11"/>
        <color theme="1"/>
        <rFont val="Calibri"/>
        <family val="2"/>
        <scheme val="minor"/>
      </rPr>
      <t xml:space="preserve"> ein.</t>
    </r>
  </si>
  <si>
    <t>Zusammenstellung der rückmelderelevanten Daten</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</si>
  <si>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</si>
  <si>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</si>
  <si>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</si>
  <si>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</si>
  <si>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</si>
  <si>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</si>
  <si>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</si>
  <si>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diese Kl.</t>
  </si>
  <si>
    <t>Kl. 2</t>
  </si>
  <si>
    <t>Kl. 3</t>
  </si>
  <si>
    <t>Kl. 4</t>
  </si>
  <si>
    <t>Kl. 5</t>
  </si>
  <si>
    <t>2.</t>
  </si>
  <si>
    <t>Jahresnote 1</t>
  </si>
  <si>
    <t>Jahresnote 2</t>
  </si>
  <si>
    <t>Jahresnote 3</t>
  </si>
  <si>
    <t>Jahresnote 4</t>
  </si>
  <si>
    <t>Jahresnote 5</t>
  </si>
  <si>
    <t>Jahresnote 6</t>
  </si>
  <si>
    <t>Prüfungsnote 1</t>
  </si>
  <si>
    <t>Prüfungsnote 2</t>
  </si>
  <si>
    <t>Prüfungsnote 3</t>
  </si>
  <si>
    <t>Prüfungsnote 4</t>
  </si>
  <si>
    <t>Prüfungsnote 5</t>
  </si>
  <si>
    <t>Prüfungsnote 6</t>
  </si>
  <si>
    <t>Pflichtteil 1  (Summe der Feinpunkte)</t>
  </si>
  <si>
    <t>8.</t>
  </si>
  <si>
    <t>Hinweise durch die Lehrkräfte*</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</si>
  <si>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</si>
  <si>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</si>
  <si>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</si>
  <si>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r>
      <t xml:space="preserve">Anzahl erteilter Halbjahresnoten der </t>
    </r>
    <r>
      <rPr>
        <b/>
        <sz val="11"/>
        <color theme="1"/>
        <rFont val="Calibri"/>
        <family val="2"/>
        <scheme val="minor"/>
      </rPr>
      <t>Teilnehmer</t>
    </r>
    <r>
      <rPr>
        <sz val="11"/>
        <color theme="1"/>
        <rFont val="Calibri"/>
        <family val="2"/>
        <scheme val="minor"/>
      </rPr>
      <t xml:space="preserve"> im Schuljahrgang 6 </t>
    </r>
  </si>
  <si>
    <r>
      <t xml:space="preserve">Anzahl Noten der </t>
    </r>
    <r>
      <rPr>
        <b/>
        <sz val="11"/>
        <color theme="1"/>
        <rFont val="Calibri"/>
        <family val="2"/>
        <scheme val="minor"/>
      </rPr>
      <t>Teilnehmer</t>
    </r>
    <r>
      <rPr>
        <sz val="11"/>
        <color theme="1"/>
        <rFont val="Calibri"/>
        <family val="2"/>
        <scheme val="minor"/>
      </rPr>
      <t xml:space="preserve"> in der zentralen Klassenarbeit</t>
    </r>
  </si>
  <si>
    <r>
      <t xml:space="preserve">Anzahl der </t>
    </r>
    <r>
      <rPr>
        <b/>
        <sz val="11"/>
        <rFont val="Calibri"/>
        <family val="2"/>
        <scheme val="minor"/>
      </rPr>
      <t>Teilnehmer</t>
    </r>
    <r>
      <rPr>
        <sz val="11"/>
        <rFont val="Calibri"/>
        <family val="2"/>
        <scheme val="minor"/>
      </rPr>
      <t xml:space="preserve"> der Schule</t>
    </r>
  </si>
  <si>
    <t>1.a · Größenangabe umrechnen</t>
  </si>
  <si>
    <t>1.b · Differenz ermitteln</t>
  </si>
  <si>
    <t>1.c · Zahl ermitteln</t>
  </si>
  <si>
    <t>1.d · gebrochene Zahlen addieren</t>
  </si>
  <si>
    <t>1.e · Brüche untersuchen</t>
  </si>
  <si>
    <t>1.f · Zuordnung erkennen</t>
  </si>
  <si>
    <t>1.g-1 · Stufenwinkel einzeichnen</t>
  </si>
  <si>
    <t>1.g-2 · Größe eines Winkels ermitteln</t>
  </si>
  <si>
    <t>1.h-1 · Punkt einzeichnen</t>
  </si>
  <si>
    <t>1.h-2 · senkrechte Gerade zeichnen</t>
  </si>
  <si>
    <t>2.a · Anzahl ermitteln</t>
  </si>
  <si>
    <t>2.b · Diagramm vervollständigen</t>
  </si>
  <si>
    <t>2.c · Vergleich und Begründung</t>
  </si>
  <si>
    <t>2.d · Aussage beurteilen</t>
  </si>
  <si>
    <t>3.a · Quadernetz zeichnen</t>
  </si>
  <si>
    <t>3.b · Volumen des Quaders berechnen</t>
  </si>
  <si>
    <t>4.a · Länge einer Seite messen</t>
  </si>
  <si>
    <t>4.b · Dreieck klassifizieren</t>
  </si>
  <si>
    <t>4.c · Konstruktion ausführen</t>
  </si>
  <si>
    <t>4.d · Beschreibung vervollständigen</t>
  </si>
  <si>
    <t>5.a-1 · 1. Ergänzung</t>
  </si>
  <si>
    <t>5.a-2 · 2. Ergänzung</t>
  </si>
  <si>
    <t>5.b · Eigenschaft erkennen</t>
  </si>
  <si>
    <t>5.c-1 · Zusammenhang darstellen</t>
  </si>
  <si>
    <t>5.c-2 · Vorgehen erläutern</t>
  </si>
  <si>
    <r>
      <t xml:space="preserve">Ergebnisse der Aufgaben
</t>
    </r>
    <r>
      <rPr>
        <b/>
        <sz val="10"/>
        <color theme="1"/>
        <rFont val="Calibri"/>
        <family val="2"/>
        <scheme val="minor"/>
      </rPr>
      <t>(Einzutragen ist jeweils die Summe der erreichten Bewertungseinheiten aller Teilnehmer der Schule)</t>
    </r>
  </si>
  <si>
    <t>ZKA 6 - Mathematik - Sekundarschule       Rückmeldedaten</t>
  </si>
  <si>
    <t>angepassten Bewertungs-</t>
  </si>
  <si>
    <t>schlüssel hier eingeben</t>
  </si>
  <si>
    <t>3.</t>
  </si>
  <si>
    <t>*Nachfolgende Einschätzungen bitte online ergänzen.</t>
  </si>
  <si>
    <t xml:space="preserve">Die Aufgaben sind in ihrer Gesamtheit für das Abschlussniveau am Ende des 6. Schuljahrgangs repräsentativ.
</t>
  </si>
  <si>
    <t xml:space="preserve">Die Aufgaben sind mit Blick auf die inhaltsbezogenen mathematischen Kompetenzen ausgewogen.
</t>
  </si>
  <si>
    <t xml:space="preserve">Der Anteil innermathematischer Aufgaben ist ausgewogen.
</t>
  </si>
  <si>
    <t xml:space="preserve">Die außermathematischen Anwendungsbezüge sind ausreichend.
</t>
  </si>
  <si>
    <t xml:space="preserve">Die Aufgaben der Arbeit sind verständlich.
</t>
  </si>
  <si>
    <t xml:space="preserve">Der Anteil von Aufgaben, die aus dem Unterricht vertraut sind, ist zu gering.
</t>
  </si>
  <si>
    <t xml:space="preserve">Der Anteil von Aufgabenteilen, die eine Begründung, Beschreibung oder Beurteilung erfordern, ist zu groß.
</t>
  </si>
  <si>
    <t xml:space="preserve">Der Anteil der Anforderungen im Anforderungsbereich III ist zu groß.
</t>
  </si>
  <si>
    <t xml:space="preserve">Der Anteil der Anforderungen im Anforderungsbereich I ist zu gering.
</t>
  </si>
  <si>
    <t>Haben Sie die Auswertungshilfe in elektronischer Form (EXCEL) verwendet.</t>
  </si>
  <si>
    <t xml:space="preserve">Welchen Bewertungsschlüssel haben Sie an Ihrer Schule verwendet?
</t>
  </si>
  <si>
    <r>
      <t xml:space="preserve">Die folgenden Aussagen beziehen sich auf die Arbeit als Ganzes.
</t>
    </r>
    <r>
      <rPr>
        <b/>
        <sz val="9"/>
        <color theme="1"/>
        <rFont val="Calibri"/>
        <family val="2"/>
        <scheme val="minor"/>
      </rPr>
      <t>Bitte kreuzen Sie bei jeder Aussage die für Ihre Schule zutreffende Antwortmöglichkeit an.</t>
    </r>
  </si>
  <si>
    <t>Hier können Sie Hinweise zur elektronischen Auswertungshilfe (EXCEL) ergänzen.</t>
  </si>
  <si>
    <r>
      <t xml:space="preserve">stimmt genau  </t>
    </r>
    <r>
      <rPr>
        <sz val="11"/>
        <color theme="1"/>
        <rFont val="Wingdings"/>
        <charset val="2"/>
      </rPr>
      <t>o o o o</t>
    </r>
    <r>
      <rPr>
        <sz val="11"/>
        <color theme="1"/>
        <rFont val="Calibri"/>
        <family val="2"/>
        <scheme val="minor"/>
      </rPr>
      <t xml:space="preserve">  stimmt gar nicht</t>
    </r>
  </si>
  <si>
    <t>Erf. %</t>
  </si>
  <si>
    <t>erreichbare BE</t>
  </si>
  <si>
    <t>Teilnehmerzahl:</t>
  </si>
  <si>
    <t>Klassenauswertung</t>
  </si>
  <si>
    <t>Bewertungsschlüssel</t>
  </si>
  <si>
    <t>Schulauswertung</t>
  </si>
  <si>
    <t>Größenangabe
umrechnen</t>
  </si>
  <si>
    <t>Differenz 
ermitteln</t>
  </si>
  <si>
    <t>gebrochene
Zahlen addieren</t>
  </si>
  <si>
    <t>Brüche
untersuchen</t>
  </si>
  <si>
    <t>Zuordnung
erkennen</t>
  </si>
  <si>
    <t>Stufenwinkel
einzeichnen</t>
  </si>
  <si>
    <t>Punkt
einzeichnen</t>
  </si>
  <si>
    <t>senkrechte
Gerade zeichnen</t>
  </si>
  <si>
    <t>Diagramm
vervollständigen</t>
  </si>
  <si>
    <t>Vergleich und
Begründung</t>
  </si>
  <si>
    <t>Aussage
beurteilen</t>
  </si>
  <si>
    <t>Quadernetz
zeichnen</t>
  </si>
  <si>
    <t>Länge einer
Seite messen</t>
  </si>
  <si>
    <t>Dreieck 
lassifizieren</t>
  </si>
  <si>
    <t>Konstruktion
ausführen</t>
  </si>
  <si>
    <t>Beschreibung
vervollständigen</t>
  </si>
  <si>
    <t>Eigenschaft
erkennen</t>
  </si>
  <si>
    <t>Zusammenhang
darstellen</t>
  </si>
  <si>
    <t>Vorgehen
erläutern</t>
  </si>
  <si>
    <t>Aufgabe 1</t>
  </si>
  <si>
    <t>Aufgabe 2</t>
  </si>
  <si>
    <t>Aufgabe 3</t>
  </si>
  <si>
    <t>Aufgabe 4</t>
  </si>
  <si>
    <t>Aufgabe 5</t>
  </si>
  <si>
    <t>Anzahl
ermitteln</t>
  </si>
  <si>
    <t>Volumen des
Quaders
berechnen</t>
  </si>
  <si>
    <t>Größe eines
Winkels
ermitteln</t>
  </si>
  <si>
    <t>Dreieck 
klassifizieren</t>
  </si>
  <si>
    <t>a)</t>
  </si>
  <si>
    <t>b)</t>
  </si>
  <si>
    <t>c)</t>
  </si>
  <si>
    <t>d)</t>
  </si>
  <si>
    <t>e)</t>
  </si>
  <si>
    <t>f)</t>
  </si>
  <si>
    <t>g)</t>
  </si>
  <si>
    <t>h)</t>
  </si>
  <si>
    <t>i)</t>
  </si>
  <si>
    <t>j)</t>
  </si>
  <si>
    <t>k)</t>
  </si>
  <si>
    <t>l)</t>
  </si>
  <si>
    <t>Zentrale Klassenarbeit Schuljahrgang 6 - Mathematik Sekundarschule 2017</t>
  </si>
  <si>
    <t>Zentrale Klassenarbeit Schuljahrgang 6 - Mathematik Sekundarschule 2017
Schulergebnis</t>
  </si>
  <si>
    <r>
      <t xml:space="preserve">                          ja      </t>
    </r>
    <r>
      <rPr>
        <sz val="11"/>
        <color theme="1"/>
        <rFont val="Wingdings"/>
        <charset val="2"/>
      </rPr>
      <t xml:space="preserve">o o </t>
    </r>
    <r>
      <rPr>
        <sz val="11"/>
        <color theme="1"/>
        <rFont val="Calibri"/>
        <family val="2"/>
        <scheme val="minor"/>
      </rPr>
      <t>nein</t>
    </r>
  </si>
  <si>
    <t>Bitte ergänzen Sie die Rückmeldung der erreichten BE um folgende weitere Angaben und die Einschätzung der zentralen Klassenarbeit durch die Lehrkräfte der Schule.*</t>
  </si>
  <si>
    <t>Hier haben Sie die Möglichkeit zu einer kurzen verbalen Einschätzung.</t>
  </si>
  <si>
    <r>
      <t xml:space="preserve">Landesvorgabe  </t>
    </r>
    <r>
      <rPr>
        <sz val="11"/>
        <color theme="1"/>
        <rFont val="Wingdings"/>
        <charset val="2"/>
      </rPr>
      <t>o o</t>
    </r>
    <r>
      <rPr>
        <sz val="11"/>
        <color theme="1"/>
        <rFont val="Calibri"/>
        <family val="2"/>
        <scheme val="minor"/>
      </rPr>
      <t xml:space="preserve">  schulspezifischer Bew.schl.</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</si>
</sst>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rgb="FFFF0000"/>
      <name val="Calibri"/>
      <family val="2"/>
      <scheme val="minor"/>
    </font>
    <font>
      <b/>
      <sz val="10"/>
      <name val="Calibri"/>
      <family val="2"/>
      <scheme val="minor"/>
    </font>
    <font>
      <sz val="10"/>
      <name val="Calibri"/>
      <family val="2"/>
      <scheme val="minor"/>
    </font>
    <font>
      <sz val="11"/>
      <color theme="4"/>
      <name val="Calibri"/>
      <family val="2"/>
      <scheme val="minor"/>
    </font>
    <font>
      <b/>
      <sz val="11"/>
      <color theme="4"/>
      <name val="Calibri"/>
      <family val="2"/>
      <scheme val="minor"/>
    </font>
    <font>
      <sz val="9"/>
      <color theme="1"/>
      <name val="Calibri"/>
      <family val="2"/>
      <scheme val="minor"/>
    </font>
    <font>
      <sz val="8"/>
      <color rgb="FF000000"/>
      <name val="Tahoma"/>
      <family val="2"/>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rgb="FFFF0000"/>
      <name val="Calibri"/>
      <family val="2"/>
      <scheme val="minor"/>
    </font>
    <font>
      <b/>
      <sz val="12"/>
      <name val="Calibri"/>
      <family val="2"/>
      <scheme val="minor"/>
    </font>
    <font>
      <sz val="10"/>
      <name val="Wingdings"/>
      <charset val="2"/>
    </font>
    <font>
      <sz val="10"/>
      <name val="Arial"/>
      <family val="2"/>
    </font>
    <font>
      <sz val="11"/>
      <name val="Calibri"/>
      <family val="2"/>
      <scheme val="minor"/>
    </font>
    <font>
      <b/>
      <sz val="9"/>
      <color theme="1"/>
      <name val="Calibri"/>
      <family val="2"/>
      <scheme val="minor"/>
    </font>
    <font>
      <sz val="11"/>
      <color theme="1"/>
      <name val="Wingdings"/>
      <charset val="2"/>
    </font>
    <font>
      <b/>
      <sz val="11"/>
      <name val="Calibri"/>
      <family val="2"/>
      <scheme val="minor"/>
    </font>
    <font>
      <b/>
      <sz val="14"/>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8" tint="0.79998168889431442"/>
        <bgColor indexed="64"/>
      </patternFill>
    </fill>
  </fills>
  <borders count="98">
    <border>
      <left/>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thin">
        <color auto="1"/>
      </left>
      <right style="thin">
        <color auto="1"/>
      </right>
      <top/>
      <bottom/>
      <diagonal/>
    </border>
    <border>
      <left style="thin">
        <color auto="1"/>
      </left>
      <right style="thin">
        <color auto="1"/>
      </right>
      <top style="thick">
        <color rgb="FFFF0000"/>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ck">
        <color rgb="FFFF0000"/>
      </left>
      <right/>
      <top style="thick">
        <color rgb="FFFF0000"/>
      </top>
      <bottom style="hair">
        <color indexed="64"/>
      </bottom>
      <diagonal/>
    </border>
    <border>
      <left style="thin">
        <color indexed="64"/>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style="hair">
        <color indexed="64"/>
      </left>
      <right style="thick">
        <color rgb="FFFF0000"/>
      </right>
      <top style="hair">
        <color indexed="64"/>
      </top>
      <bottom style="hair">
        <color indexed="64"/>
      </bottom>
      <diagonal/>
    </border>
    <border>
      <left style="thick">
        <color rgb="FFFF0000"/>
      </left>
      <right/>
      <top style="hair">
        <color indexed="64"/>
      </top>
      <bottom style="thin">
        <color indexed="64"/>
      </bottom>
      <diagonal/>
    </border>
    <border>
      <left style="hair">
        <color indexed="64"/>
      </left>
      <right style="thick">
        <color rgb="FFFF0000"/>
      </right>
      <top style="hair">
        <color indexed="64"/>
      </top>
      <bottom style="thin">
        <color indexed="64"/>
      </bottom>
      <diagonal/>
    </border>
    <border>
      <left style="thick">
        <color rgb="FFFF0000"/>
      </left>
      <right/>
      <top/>
      <bottom style="hair">
        <color indexed="64"/>
      </bottom>
      <diagonal/>
    </border>
    <border>
      <left style="hair">
        <color indexed="64"/>
      </left>
      <right style="thick">
        <color rgb="FFFF0000"/>
      </right>
      <top/>
      <bottom style="hair">
        <color indexed="64"/>
      </bottom>
      <diagonal/>
    </border>
    <border>
      <left style="thick">
        <color rgb="FFFF0000"/>
      </left>
      <right/>
      <top style="hair">
        <color indexed="64"/>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hair">
        <color indexed="64"/>
      </left>
      <right style="thick">
        <color rgb="FFFF0000"/>
      </right>
      <top style="hair">
        <color indexed="64"/>
      </top>
      <bottom style="thick">
        <color rgb="FFFF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n">
        <color indexed="64"/>
      </bottom>
      <diagonal/>
    </border>
    <border>
      <left/>
      <right style="thick">
        <color rgb="FFFFC000"/>
      </right>
      <top style="thin">
        <color indexed="64"/>
      </top>
      <bottom style="thin">
        <color indexed="64"/>
      </bottom>
      <diagonal/>
    </border>
    <border>
      <left/>
      <right/>
      <top/>
      <bottom style="thick">
        <color rgb="FFFFC000"/>
      </bottom>
      <diagonal/>
    </border>
    <border>
      <left/>
      <right style="thick">
        <color rgb="FFFFC000"/>
      </right>
      <top/>
      <bottom style="thick">
        <color rgb="FFFFC000"/>
      </bottom>
      <diagonal/>
    </border>
    <border>
      <left style="thick">
        <color rgb="FFFFC000"/>
      </left>
      <right/>
      <top style="thin">
        <color indexed="64"/>
      </top>
      <bottom style="thick">
        <color rgb="FFFFC000"/>
      </bottom>
      <diagonal/>
    </border>
    <border>
      <left/>
      <right/>
      <top style="thick">
        <color rgb="FFFFC000"/>
      </top>
      <bottom style="thick">
        <color rgb="FFFFC000"/>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5">
    <xf numFmtId="0" fontId="0" fillId="0" borderId="0"/>
    <xf numFmtId="9" fontId="8" fillId="0" borderId="0" applyFont="0" applyFill="0" applyBorder="0" applyAlignment="0" applyProtection="0"/>
    <xf numFmtId="0" fontId="18" fillId="0" borderId="0"/>
    <xf numFmtId="0" fontId="18" fillId="0" borderId="0"/>
    <xf numFmtId="0" fontId="18" fillId="0" borderId="0"/>
  </cellStyleXfs>
  <cellXfs count="218">
    <xf numFmtId="0" fontId="0" fillId="0" borderId="0" xfId="0"/>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2" fillId="0" borderId="0" xfId="0" applyFont="1" applyBorder="1"/>
    <xf numFmtId="0" fontId="0" fillId="0" borderId="0" xfId="0" applyFont="1" applyBorder="1"/>
    <xf numFmtId="0" fontId="0" fillId="0" borderId="5" xfId="0" applyFont="1" applyBorder="1"/>
    <xf numFmtId="0" fontId="0" fillId="0" borderId="6" xfId="0" applyFont="1" applyBorder="1"/>
    <xf numFmtId="0" fontId="0" fillId="0" borderId="7" xfId="0" applyFont="1" applyBorder="1"/>
    <xf numFmtId="0" fontId="0" fillId="0" borderId="8"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0" fillId="0" borderId="4" xfId="0" applyFont="1" applyBorder="1" applyAlignment="1">
      <alignment horizontal="center"/>
    </xf>
    <xf numFmtId="0" fontId="0" fillId="0" borderId="0" xfId="0" applyFont="1"/>
    <xf numFmtId="0" fontId="0" fillId="0" borderId="0" xfId="0" applyFont="1" applyAlignment="1">
      <alignment horizontal="center"/>
    </xf>
    <xf numFmtId="0" fontId="13" fillId="0" borderId="0" xfId="0" applyFont="1" applyAlignment="1" applyProtection="1">
      <protection hidden="1"/>
    </xf>
    <xf numFmtId="0" fontId="9" fillId="0" borderId="0" xfId="0" applyFont="1" applyAlignment="1" applyProtection="1">
      <protection hidden="1"/>
    </xf>
    <xf numFmtId="0" fontId="12"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 fillId="0" borderId="0" xfId="0" applyFont="1" applyAlignment="1" applyProtection="1">
      <alignment horizontal="left" vertical="top" wrapText="1"/>
      <protection hidden="1"/>
    </xf>
    <xf numFmtId="0" fontId="17" fillId="0" borderId="0" xfId="0" applyFont="1" applyAlignment="1" applyProtection="1">
      <alignment horizontal="center" vertical="center" wrapText="1"/>
      <protection hidden="1"/>
    </xf>
    <xf numFmtId="0" fontId="9" fillId="5" borderId="0" xfId="0" applyFont="1" applyFill="1" applyAlignment="1" applyProtection="1">
      <alignment horizontal="right" vertical="top"/>
      <protection hidden="1"/>
    </xf>
    <xf numFmtId="0" fontId="9" fillId="0" borderId="0" xfId="0" applyFont="1" applyFill="1" applyAlignment="1" applyProtection="1">
      <alignment horizontal="left" vertical="top"/>
      <protection hidden="1"/>
    </xf>
    <xf numFmtId="0" fontId="0" fillId="3" borderId="0" xfId="0" applyFont="1" applyFill="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9" fillId="0" borderId="0" xfId="2" applyFont="1" applyAlignment="1" applyProtection="1">
      <alignment wrapText="1"/>
      <protection hidden="1"/>
    </xf>
    <xf numFmtId="0" fontId="9" fillId="0" borderId="13" xfId="0" applyFont="1" applyBorder="1" applyAlignment="1" applyProtection="1">
      <alignment horizontal="center"/>
      <protection hidden="1"/>
    </xf>
    <xf numFmtId="0" fontId="9" fillId="0" borderId="0" xfId="0" applyFont="1" applyFill="1" applyBorder="1" applyAlignment="1" applyProtection="1">
      <alignment horizontal="center"/>
      <protection hidden="1"/>
    </xf>
    <xf numFmtId="0" fontId="0" fillId="3" borderId="75" xfId="0" applyFont="1" applyFill="1" applyBorder="1" applyAlignment="1" applyProtection="1">
      <alignment horizontal="center"/>
      <protection hidden="1"/>
    </xf>
    <xf numFmtId="0" fontId="0" fillId="3" borderId="76" xfId="0" applyFont="1" applyFill="1" applyBorder="1" applyAlignment="1" applyProtection="1">
      <alignment horizontal="center"/>
      <protection locked="0" hidden="1"/>
    </xf>
    <xf numFmtId="0" fontId="0" fillId="3" borderId="77" xfId="0" applyFont="1" applyFill="1" applyBorder="1" applyAlignment="1" applyProtection="1">
      <alignment horizontal="center"/>
      <protection locked="0" hidden="1"/>
    </xf>
    <xf numFmtId="0" fontId="0" fillId="3" borderId="78" xfId="0" applyFont="1" applyFill="1" applyBorder="1" applyAlignment="1" applyProtection="1">
      <alignment horizontal="center"/>
      <protection locked="0" hidden="1"/>
    </xf>
    <xf numFmtId="0" fontId="0" fillId="3" borderId="79" xfId="0" applyFont="1" applyFill="1" applyBorder="1" applyAlignment="1" applyProtection="1">
      <alignment horizontal="center"/>
      <protection hidden="1"/>
    </xf>
    <xf numFmtId="0" fontId="0" fillId="3" borderId="80" xfId="0" applyFont="1" applyFill="1" applyBorder="1" applyAlignment="1" applyProtection="1">
      <alignment horizontal="center"/>
      <protection locked="0" hidden="1"/>
    </xf>
    <xf numFmtId="0" fontId="0" fillId="3" borderId="13" xfId="0" applyFont="1" applyFill="1" applyBorder="1" applyAlignment="1" applyProtection="1">
      <alignment horizontal="center"/>
      <protection locked="0" hidden="1"/>
    </xf>
    <xf numFmtId="0" fontId="0" fillId="3" borderId="81" xfId="0" applyFont="1" applyFill="1" applyBorder="1" applyAlignment="1" applyProtection="1">
      <alignment horizontal="center"/>
      <protection locked="0" hidden="1"/>
    </xf>
    <xf numFmtId="0" fontId="0" fillId="0" borderId="82" xfId="0" applyFont="1" applyFill="1" applyBorder="1" applyAlignment="1" applyProtection="1">
      <alignment horizontal="center"/>
      <protection hidden="1"/>
    </xf>
    <xf numFmtId="0" fontId="0" fillId="0" borderId="70"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71"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9" fillId="5" borderId="0" xfId="0" applyFont="1" applyFill="1" applyAlignment="1" applyProtection="1">
      <alignment vertical="top"/>
      <protection hidden="1"/>
    </xf>
    <xf numFmtId="0" fontId="9" fillId="0" borderId="0" xfId="0" applyFont="1" applyFill="1" applyBorder="1" applyAlignment="1" applyProtection="1">
      <alignment horizontal="left" vertical="top"/>
      <protection hidden="1"/>
    </xf>
    <xf numFmtId="0" fontId="9" fillId="0" borderId="43" xfId="0" applyFont="1" applyFill="1" applyBorder="1" applyAlignment="1" applyProtection="1">
      <alignment horizontal="center"/>
      <protection hidden="1"/>
    </xf>
    <xf numFmtId="0" fontId="0" fillId="3" borderId="83" xfId="0" applyFont="1" applyFill="1" applyBorder="1" applyAlignment="1" applyProtection="1">
      <alignment horizontal="center"/>
      <protection hidden="1"/>
    </xf>
    <xf numFmtId="0" fontId="11" fillId="0" borderId="0" xfId="0" applyFont="1" applyFill="1" applyAlignment="1" applyProtection="1">
      <alignment horizontal="left" wrapText="1"/>
      <protection hidden="1"/>
    </xf>
    <xf numFmtId="0" fontId="9" fillId="0" borderId="0" xfId="0" applyFont="1" applyFill="1" applyAlignment="1" applyProtection="1">
      <alignment horizontal="right" vertical="top"/>
      <protection hidden="1"/>
    </xf>
    <xf numFmtId="0" fontId="9" fillId="0" borderId="0" xfId="0" applyFont="1" applyFill="1" applyAlignment="1" applyProtection="1">
      <alignment vertical="top"/>
      <protection hidden="1"/>
    </xf>
    <xf numFmtId="0" fontId="0" fillId="0" borderId="0" xfId="0" applyFont="1" applyFill="1" applyAlignment="1" applyProtection="1">
      <alignment vertical="top"/>
      <protection hidden="1"/>
    </xf>
    <xf numFmtId="0" fontId="0" fillId="0" borderId="0" xfId="0" applyFont="1" applyAlignment="1" applyProtection="1">
      <alignment vertical="top" wrapText="1"/>
      <protection hidden="1"/>
    </xf>
    <xf numFmtId="0" fontId="0" fillId="0" borderId="0" xfId="0" applyFont="1" applyAlignment="1" applyProtection="1">
      <alignment horizontal="right" vertical="top"/>
      <protection hidden="1"/>
    </xf>
    <xf numFmtId="0" fontId="0" fillId="0" borderId="0" xfId="0" applyFont="1" applyAlignment="1" applyProtection="1">
      <alignment horizontal="right"/>
      <protection hidden="1"/>
    </xf>
    <xf numFmtId="0" fontId="6" fillId="3" borderId="13" xfId="0" applyFont="1" applyFill="1" applyBorder="1" applyAlignment="1">
      <alignment horizontal="center"/>
    </xf>
    <xf numFmtId="0" fontId="0" fillId="0" borderId="13" xfId="0" applyFont="1" applyFill="1" applyBorder="1" applyAlignment="1">
      <alignment horizontal="center" vertical="center"/>
    </xf>
    <xf numFmtId="0" fontId="10" fillId="0" borderId="13" xfId="0" applyFont="1" applyBorder="1" applyAlignment="1">
      <alignment horizontal="center" textRotation="90" wrapText="1"/>
    </xf>
    <xf numFmtId="0" fontId="0" fillId="0" borderId="13" xfId="0" applyFont="1" applyBorder="1"/>
    <xf numFmtId="0" fontId="0" fillId="0" borderId="0" xfId="0" applyFont="1" applyAlignment="1">
      <alignment horizontal="right"/>
    </xf>
    <xf numFmtId="0" fontId="0" fillId="0" borderId="4" xfId="0" applyFont="1" applyBorder="1" applyAlignment="1">
      <alignment shrinkToFit="1"/>
    </xf>
    <xf numFmtId="0" fontId="23" fillId="0" borderId="0" xfId="0" applyFont="1"/>
    <xf numFmtId="9" fontId="0" fillId="0" borderId="13" xfId="0" applyNumberFormat="1" applyFont="1" applyBorder="1" applyAlignment="1">
      <alignment shrinkToFit="1"/>
    </xf>
    <xf numFmtId="0" fontId="0" fillId="0" borderId="13" xfId="0" applyFont="1" applyBorder="1" applyAlignment="1">
      <alignment shrinkToFit="1"/>
    </xf>
    <xf numFmtId="0" fontId="0" fillId="0" borderId="0" xfId="0" applyFont="1" applyAlignment="1" applyProtection="1">
      <alignment horizontal="center" vertical="top" wrapText="1"/>
      <protection hidden="1"/>
    </xf>
    <xf numFmtId="0" fontId="1"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0" xfId="0" applyFont="1" applyFill="1" applyAlignment="1" applyProtection="1">
      <alignment horizontal="center"/>
      <protection hidden="1"/>
    </xf>
    <xf numFmtId="0" fontId="12" fillId="0" borderId="0" xfId="0" applyFont="1" applyAlignment="1" applyProtection="1">
      <alignment horizontal="right"/>
      <protection hidden="1"/>
    </xf>
    <xf numFmtId="0" fontId="12" fillId="0" borderId="0" xfId="0" applyFont="1" applyAlignment="1" applyProtection="1">
      <alignment horizontal="left"/>
      <protection hidden="1"/>
    </xf>
    <xf numFmtId="0" fontId="0" fillId="0" borderId="0" xfId="0" applyFont="1" applyBorder="1" applyProtection="1">
      <protection hidden="1"/>
    </xf>
    <xf numFmtId="0" fontId="6" fillId="0" borderId="0" xfId="0" applyFont="1" applyBorder="1" applyAlignment="1" applyProtection="1">
      <alignment horizontal="right" vertical="center"/>
      <protection hidden="1"/>
    </xf>
    <xf numFmtId="0" fontId="0" fillId="0" borderId="38" xfId="0" applyFont="1" applyFill="1" applyBorder="1" applyAlignment="1" applyProtection="1">
      <alignment horizontal="center" vertical="center"/>
      <protection hidden="1"/>
    </xf>
    <xf numFmtId="0" fontId="0" fillId="0" borderId="39" xfId="0" applyFont="1" applyFill="1" applyBorder="1" applyAlignment="1" applyProtection="1">
      <alignment horizontal="center" vertical="center"/>
      <protection hidden="1"/>
    </xf>
    <xf numFmtId="0" fontId="0" fillId="0" borderId="40" xfId="0" applyFont="1" applyFill="1" applyBorder="1" applyAlignment="1" applyProtection="1">
      <alignment horizontal="center" vertical="center"/>
      <protection hidden="1"/>
    </xf>
    <xf numFmtId="0" fontId="1" fillId="0" borderId="0" xfId="0" applyFont="1" applyBorder="1" applyAlignment="1" applyProtection="1">
      <protection hidden="1"/>
    </xf>
    <xf numFmtId="0" fontId="10" fillId="0" borderId="27" xfId="0" applyFont="1" applyBorder="1" applyAlignment="1" applyProtection="1">
      <alignment horizontal="center" textRotation="90" wrapText="1"/>
      <protection hidden="1"/>
    </xf>
    <xf numFmtId="0" fontId="10" fillId="0" borderId="28" xfId="0" applyFont="1" applyBorder="1" applyAlignment="1" applyProtection="1">
      <alignment horizontal="center" textRotation="90" wrapText="1"/>
      <protection hidden="1"/>
    </xf>
    <xf numFmtId="0" fontId="10" fillId="0" borderId="29" xfId="0" applyFont="1" applyBorder="1" applyAlignment="1" applyProtection="1">
      <alignment horizontal="center" textRotation="90" wrapText="1"/>
      <protection hidden="1"/>
    </xf>
    <xf numFmtId="0" fontId="0" fillId="0" borderId="84" xfId="0" applyFont="1" applyBorder="1" applyAlignment="1" applyProtection="1">
      <protection hidden="1"/>
    </xf>
    <xf numFmtId="0" fontId="0" fillId="0" borderId="85" xfId="0" applyFont="1" applyBorder="1" applyAlignment="1" applyProtection="1">
      <protection hidden="1"/>
    </xf>
    <xf numFmtId="0" fontId="0" fillId="0" borderId="85" xfId="0" applyFont="1" applyBorder="1" applyAlignment="1" applyProtection="1">
      <alignment horizontal="center" vertical="center"/>
      <protection hidden="1"/>
    </xf>
    <xf numFmtId="0" fontId="0" fillId="0" borderId="86" xfId="0" applyFont="1" applyBorder="1" applyProtection="1">
      <protection hidden="1"/>
    </xf>
    <xf numFmtId="0" fontId="11" fillId="0" borderId="0" xfId="0" applyFont="1" applyProtection="1">
      <protection hidden="1"/>
    </xf>
    <xf numFmtId="0" fontId="0" fillId="0" borderId="94" xfId="0" applyFont="1" applyBorder="1" applyAlignment="1" applyProtection="1">
      <protection hidden="1"/>
    </xf>
    <xf numFmtId="0" fontId="0" fillId="0" borderId="94" xfId="0" applyFont="1" applyBorder="1" applyAlignment="1" applyProtection="1">
      <alignment horizontal="center" vertical="center"/>
      <protection hidden="1"/>
    </xf>
    <xf numFmtId="0" fontId="0" fillId="0" borderId="94" xfId="0" applyFont="1" applyBorder="1" applyProtection="1">
      <protection hidden="1"/>
    </xf>
    <xf numFmtId="0" fontId="0" fillId="0" borderId="33" xfId="0" applyFont="1" applyBorder="1" applyProtection="1">
      <protection hidden="1"/>
    </xf>
    <xf numFmtId="0" fontId="0" fillId="0" borderId="29" xfId="0" applyFont="1" applyBorder="1" applyAlignment="1" applyProtection="1">
      <alignment horizontal="center" vertical="center"/>
      <protection hidden="1"/>
    </xf>
    <xf numFmtId="0" fontId="6" fillId="3" borderId="27" xfId="0" applyFont="1" applyFill="1" applyBorder="1" applyAlignment="1" applyProtection="1">
      <alignment horizontal="center"/>
      <protection hidden="1"/>
    </xf>
    <xf numFmtId="0" fontId="6" fillId="3" borderId="28" xfId="0" applyFont="1" applyFill="1" applyBorder="1" applyAlignment="1" applyProtection="1">
      <alignment horizontal="center"/>
      <protection hidden="1"/>
    </xf>
    <xf numFmtId="0" fontId="6" fillId="3" borderId="29" xfId="0" applyFont="1" applyFill="1" applyBorder="1" applyAlignment="1" applyProtection="1">
      <alignment horizontal="center"/>
      <protection hidden="1"/>
    </xf>
    <xf numFmtId="0" fontId="9" fillId="3" borderId="13" xfId="0" applyFont="1" applyFill="1" applyBorder="1" applyAlignment="1" applyProtection="1">
      <alignment horizontal="center"/>
      <protection hidden="1"/>
    </xf>
    <xf numFmtId="0" fontId="0" fillId="0" borderId="15" xfId="0" applyFont="1" applyBorder="1" applyProtection="1">
      <protection hidden="1"/>
    </xf>
    <xf numFmtId="0" fontId="0" fillId="0" borderId="0" xfId="0" applyFont="1" applyAlignment="1" applyProtection="1">
      <alignment horizontal="center"/>
      <protection hidden="1"/>
    </xf>
    <xf numFmtId="0" fontId="11" fillId="3" borderId="37" xfId="0" applyFont="1" applyFill="1" applyBorder="1" applyAlignment="1" applyProtection="1">
      <alignment horizontal="center" vertical="center"/>
      <protection hidden="1"/>
    </xf>
    <xf numFmtId="0" fontId="5" fillId="0" borderId="89" xfId="0" applyFont="1" applyBorder="1" applyAlignment="1" applyProtection="1">
      <alignment horizontal="right"/>
      <protection hidden="1"/>
    </xf>
    <xf numFmtId="0" fontId="9" fillId="0" borderId="9" xfId="0" applyFont="1" applyBorder="1" applyAlignment="1" applyProtection="1">
      <alignment horizontal="center"/>
      <protection hidden="1"/>
    </xf>
    <xf numFmtId="0" fontId="9" fillId="0" borderId="88" xfId="0" applyFont="1" applyBorder="1" applyAlignment="1" applyProtection="1">
      <alignment horizontal="center"/>
      <protection hidden="1"/>
    </xf>
    <xf numFmtId="0" fontId="11" fillId="3" borderId="48" xfId="0" applyFont="1" applyFill="1" applyBorder="1" applyAlignment="1" applyProtection="1">
      <alignment horizontal="center" vertical="center"/>
      <protection hidden="1"/>
    </xf>
    <xf numFmtId="0" fontId="5" fillId="0" borderId="87" xfId="0" applyFont="1" applyBorder="1" applyAlignment="1" applyProtection="1">
      <alignment horizontal="right"/>
      <protection hidden="1"/>
    </xf>
    <xf numFmtId="0" fontId="0" fillId="0" borderId="90" xfId="0" applyFont="1" applyBorder="1" applyAlignment="1" applyProtection="1">
      <alignment horizontal="center"/>
      <protection hidden="1"/>
    </xf>
    <xf numFmtId="0" fontId="4" fillId="0" borderId="93" xfId="0" applyFont="1" applyBorder="1" applyAlignment="1" applyProtection="1">
      <alignment horizontal="right"/>
      <protection hidden="1"/>
    </xf>
    <xf numFmtId="0" fontId="0" fillId="0" borderId="91" xfId="0" applyFont="1" applyBorder="1" applyAlignment="1" applyProtection="1">
      <alignment horizontal="center"/>
      <protection hidden="1"/>
    </xf>
    <xf numFmtId="0" fontId="0" fillId="0" borderId="92" xfId="0" applyFont="1" applyBorder="1" applyAlignment="1" applyProtection="1">
      <alignment horizontal="center"/>
      <protection hidden="1"/>
    </xf>
    <xf numFmtId="0" fontId="11" fillId="3" borderId="49" xfId="0" applyFont="1" applyFill="1" applyBorder="1" applyAlignment="1" applyProtection="1">
      <alignment horizontal="center" vertical="center"/>
      <protection hidden="1"/>
    </xf>
    <xf numFmtId="0" fontId="11" fillId="0" borderId="38" xfId="0" applyFont="1" applyBorder="1" applyAlignment="1" applyProtection="1">
      <alignment horizontal="center" vertical="center"/>
      <protection hidden="1"/>
    </xf>
    <xf numFmtId="0" fontId="11" fillId="0" borderId="39" xfId="0" applyFont="1" applyBorder="1" applyAlignment="1" applyProtection="1">
      <alignment horizontal="center" vertical="center"/>
      <protection hidden="1"/>
    </xf>
    <xf numFmtId="0" fontId="11" fillId="0" borderId="40" xfId="0" applyFont="1" applyBorder="1" applyAlignment="1" applyProtection="1">
      <alignment horizontal="center" vertical="center"/>
      <protection hidden="1"/>
    </xf>
    <xf numFmtId="0" fontId="11" fillId="0" borderId="0" xfId="0" applyFont="1" applyAlignment="1" applyProtection="1">
      <alignment horizontal="center"/>
      <protection hidden="1"/>
    </xf>
    <xf numFmtId="9" fontId="11" fillId="0" borderId="33" xfId="1" applyFont="1" applyBorder="1" applyAlignment="1" applyProtection="1">
      <alignment horizontal="center" vertical="center" shrinkToFit="1"/>
      <protection hidden="1"/>
    </xf>
    <xf numFmtId="9" fontId="11" fillId="0" borderId="34" xfId="1" applyFont="1" applyBorder="1" applyAlignment="1" applyProtection="1">
      <alignment horizontal="center" vertical="center" shrinkToFit="1"/>
      <protection hidden="1"/>
    </xf>
    <xf numFmtId="9" fontId="11" fillId="0" borderId="35" xfId="1" applyFont="1" applyBorder="1" applyAlignment="1" applyProtection="1">
      <alignment horizontal="center" vertical="center" shrinkToFit="1"/>
      <protection hidden="1"/>
    </xf>
    <xf numFmtId="0" fontId="0" fillId="4" borderId="13" xfId="0" applyFont="1" applyFill="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1" xfId="0" applyFont="1" applyBorder="1" applyAlignment="1" applyProtection="1">
      <alignment horizontal="center"/>
      <protection locked="0" hidden="1"/>
    </xf>
    <xf numFmtId="0" fontId="0" fillId="0" borderId="10" xfId="0" applyFont="1" applyBorder="1" applyAlignment="1" applyProtection="1">
      <alignment horizontal="center"/>
      <protection locked="0" hidden="1"/>
    </xf>
    <xf numFmtId="0" fontId="0" fillId="0" borderId="12" xfId="0" applyFont="1" applyBorder="1" applyAlignment="1" applyProtection="1">
      <alignment horizontal="center"/>
      <protection locked="0" hidden="1"/>
    </xf>
    <xf numFmtId="1" fontId="0" fillId="3" borderId="76" xfId="0" applyNumberFormat="1" applyFont="1" applyFill="1" applyBorder="1" applyAlignment="1" applyProtection="1">
      <alignment horizontal="center"/>
      <protection locked="0" hidden="1"/>
    </xf>
    <xf numFmtId="1" fontId="0" fillId="3" borderId="77" xfId="0" applyNumberFormat="1" applyFont="1" applyFill="1" applyBorder="1" applyAlignment="1" applyProtection="1">
      <alignment horizontal="center"/>
      <protection locked="0" hidden="1"/>
    </xf>
    <xf numFmtId="1" fontId="0" fillId="3" borderId="78" xfId="0" applyNumberFormat="1" applyFont="1" applyFill="1" applyBorder="1" applyAlignment="1" applyProtection="1">
      <alignment horizontal="center"/>
      <protection locked="0" hidden="1"/>
    </xf>
    <xf numFmtId="1" fontId="0" fillId="0" borderId="70" xfId="0" applyNumberFormat="1" applyFont="1" applyFill="1" applyBorder="1" applyAlignment="1" applyProtection="1">
      <alignment horizontal="center"/>
      <protection locked="0" hidden="1"/>
    </xf>
    <xf numFmtId="1" fontId="0" fillId="0" borderId="0" xfId="0" applyNumberFormat="1" applyFont="1" applyFill="1" applyBorder="1" applyAlignment="1" applyProtection="1">
      <alignment horizontal="center"/>
      <protection locked="0" hidden="1"/>
    </xf>
    <xf numFmtId="1" fontId="0" fillId="0" borderId="71" xfId="0" applyNumberFormat="1" applyFont="1" applyFill="1" applyBorder="1" applyAlignment="1" applyProtection="1">
      <alignment horizontal="center"/>
      <protection locked="0" hidden="1"/>
    </xf>
    <xf numFmtId="1" fontId="0" fillId="3" borderId="80" xfId="0" applyNumberFormat="1" applyFont="1" applyFill="1" applyBorder="1" applyAlignment="1" applyProtection="1">
      <alignment horizontal="center"/>
      <protection locked="0" hidden="1"/>
    </xf>
    <xf numFmtId="1" fontId="0" fillId="3" borderId="13" xfId="0" applyNumberFormat="1" applyFont="1" applyFill="1" applyBorder="1" applyAlignment="1" applyProtection="1">
      <alignment horizontal="center"/>
      <protection locked="0" hidden="1"/>
    </xf>
    <xf numFmtId="1" fontId="0" fillId="3" borderId="81" xfId="0" applyNumberFormat="1" applyFont="1" applyFill="1" applyBorder="1" applyAlignment="1" applyProtection="1">
      <alignment horizontal="center"/>
      <protection locked="0" hidden="1"/>
    </xf>
    <xf numFmtId="0" fontId="6" fillId="0" borderId="95" xfId="0" applyFont="1" applyBorder="1" applyAlignment="1" applyProtection="1">
      <alignment horizontal="center" vertical="center"/>
      <protection hidden="1"/>
    </xf>
    <xf numFmtId="0" fontId="6" fillId="0" borderId="50" xfId="0" applyFont="1" applyBorder="1" applyAlignment="1" applyProtection="1">
      <alignment horizontal="left" vertical="center"/>
      <protection locked="0" hidden="1"/>
    </xf>
    <xf numFmtId="0" fontId="6" fillId="0" borderId="51" xfId="0" applyFont="1" applyBorder="1" applyAlignment="1" applyProtection="1">
      <alignment horizontal="center" vertical="center"/>
      <protection locked="0" hidden="1"/>
    </xf>
    <xf numFmtId="0" fontId="6" fillId="0" borderId="52" xfId="0" applyFont="1" applyBorder="1" applyAlignment="1" applyProtection="1">
      <alignment horizontal="center" vertical="center"/>
      <protection locked="0" hidden="1"/>
    </xf>
    <xf numFmtId="0" fontId="6" fillId="0" borderId="53" xfId="0" applyFont="1" applyBorder="1" applyAlignment="1" applyProtection="1">
      <alignment horizontal="center" vertical="center"/>
      <protection locked="0" hidden="1"/>
    </xf>
    <xf numFmtId="0" fontId="6" fillId="0" borderId="54" xfId="0" applyFont="1" applyBorder="1" applyAlignment="1" applyProtection="1">
      <alignment horizontal="center" vertical="center"/>
      <protection locked="0" hidden="1"/>
    </xf>
    <xf numFmtId="0" fontId="6" fillId="0" borderId="96" xfId="0" applyFont="1" applyBorder="1" applyAlignment="1" applyProtection="1">
      <alignment horizontal="center" vertical="center"/>
      <protection hidden="1"/>
    </xf>
    <xf numFmtId="0" fontId="6" fillId="0" borderId="55" xfId="0" applyFont="1" applyBorder="1" applyAlignment="1" applyProtection="1">
      <alignment horizontal="left" vertical="center"/>
      <protection locked="0" hidden="1"/>
    </xf>
    <xf numFmtId="0" fontId="6" fillId="0" borderId="20" xfId="0" applyFont="1" applyBorder="1" applyAlignment="1" applyProtection="1">
      <alignment horizontal="center" vertical="center"/>
      <protection locked="0" hidden="1"/>
    </xf>
    <xf numFmtId="0" fontId="6" fillId="0" borderId="19" xfId="0" applyFont="1" applyBorder="1" applyAlignment="1" applyProtection="1">
      <alignment horizontal="center" vertical="center"/>
      <protection locked="0" hidden="1"/>
    </xf>
    <xf numFmtId="0" fontId="6" fillId="0" borderId="21" xfId="0" applyFont="1" applyBorder="1" applyAlignment="1" applyProtection="1">
      <alignment horizontal="center" vertical="center"/>
      <protection locked="0" hidden="1"/>
    </xf>
    <xf numFmtId="0" fontId="6" fillId="0" borderId="56" xfId="0" applyFont="1" applyBorder="1" applyAlignment="1" applyProtection="1">
      <alignment horizontal="center" vertical="center"/>
      <protection locked="0" hidden="1"/>
    </xf>
    <xf numFmtId="0" fontId="6" fillId="0" borderId="97" xfId="0" applyFont="1" applyBorder="1" applyAlignment="1" applyProtection="1">
      <alignment horizontal="center" vertical="center"/>
      <protection hidden="1"/>
    </xf>
    <xf numFmtId="0" fontId="6" fillId="0" borderId="57" xfId="0" applyFont="1" applyBorder="1" applyAlignment="1" applyProtection="1">
      <alignment horizontal="left" vertical="center"/>
      <protection locked="0" hidden="1"/>
    </xf>
    <xf numFmtId="0" fontId="6" fillId="0" borderId="22" xfId="0" applyFont="1" applyBorder="1" applyAlignment="1" applyProtection="1">
      <alignment horizontal="center" vertical="center"/>
      <protection locked="0" hidden="1"/>
    </xf>
    <xf numFmtId="0" fontId="6" fillId="0" borderId="23" xfId="0" applyFont="1" applyBorder="1" applyAlignment="1" applyProtection="1">
      <alignment horizontal="center" vertical="center"/>
      <protection locked="0" hidden="1"/>
    </xf>
    <xf numFmtId="0" fontId="6" fillId="0" borderId="24" xfId="0" applyFont="1" applyBorder="1" applyAlignment="1" applyProtection="1">
      <alignment horizontal="center" vertical="center"/>
      <protection locked="0" hidden="1"/>
    </xf>
    <xf numFmtId="0" fontId="6" fillId="0" borderId="58" xfId="0" applyFont="1" applyBorder="1" applyAlignment="1" applyProtection="1">
      <alignment horizontal="center" vertical="center"/>
      <protection locked="0" hidden="1"/>
    </xf>
    <xf numFmtId="0" fontId="6" fillId="0" borderId="59" xfId="0" applyFont="1" applyBorder="1" applyAlignment="1" applyProtection="1">
      <alignment horizontal="left" vertical="center"/>
      <protection locked="0" hidden="1"/>
    </xf>
    <xf numFmtId="0" fontId="6" fillId="0" borderId="30" xfId="0" applyFont="1" applyBorder="1" applyAlignment="1" applyProtection="1">
      <alignment horizontal="center" vertical="center"/>
      <protection locked="0" hidden="1"/>
    </xf>
    <xf numFmtId="0" fontId="6" fillId="0" borderId="31" xfId="0" applyFont="1" applyBorder="1" applyAlignment="1" applyProtection="1">
      <alignment horizontal="center" vertical="center"/>
      <protection locked="0" hidden="1"/>
    </xf>
    <xf numFmtId="0" fontId="6" fillId="0" borderId="32" xfId="0" applyFont="1" applyBorder="1" applyAlignment="1" applyProtection="1">
      <alignment horizontal="center" vertical="center"/>
      <protection locked="0" hidden="1"/>
    </xf>
    <xf numFmtId="0" fontId="6" fillId="0" borderId="60" xfId="0" applyFont="1" applyBorder="1" applyAlignment="1" applyProtection="1">
      <alignment horizontal="center" vertical="center"/>
      <protection locked="0" hidden="1"/>
    </xf>
    <xf numFmtId="0" fontId="6" fillId="0" borderId="61" xfId="0" applyFont="1" applyBorder="1" applyAlignment="1" applyProtection="1">
      <alignment horizontal="left" vertical="center"/>
      <protection locked="0" hidden="1"/>
    </xf>
    <xf numFmtId="0" fontId="6" fillId="0" borderId="62" xfId="0" applyFont="1" applyBorder="1" applyAlignment="1" applyProtection="1">
      <alignment horizontal="center" vertical="center"/>
      <protection locked="0" hidden="1"/>
    </xf>
    <xf numFmtId="0" fontId="6" fillId="0" borderId="63" xfId="0" applyFont="1" applyBorder="1" applyAlignment="1" applyProtection="1">
      <alignment horizontal="center" vertical="center"/>
      <protection locked="0" hidden="1"/>
    </xf>
    <xf numFmtId="0" fontId="6" fillId="0" borderId="64" xfId="0" applyFont="1" applyBorder="1" applyAlignment="1" applyProtection="1">
      <alignment horizontal="center" vertical="center"/>
      <protection locked="0" hidden="1"/>
    </xf>
    <xf numFmtId="0" fontId="6" fillId="0" borderId="65" xfId="0" applyFont="1" applyBorder="1" applyAlignment="1" applyProtection="1">
      <alignment horizontal="center" vertical="center"/>
      <protection locked="0" hidden="1"/>
    </xf>
    <xf numFmtId="0" fontId="9" fillId="4" borderId="36" xfId="0" applyFont="1" applyFill="1" applyBorder="1" applyAlignment="1" applyProtection="1">
      <alignment horizontal="center" vertical="center"/>
      <protection hidden="1"/>
    </xf>
    <xf numFmtId="0" fontId="9" fillId="4" borderId="25" xfId="0" applyFont="1" applyFill="1" applyBorder="1" applyAlignment="1" applyProtection="1">
      <alignment horizontal="center" vertical="center"/>
      <protection hidden="1"/>
    </xf>
    <xf numFmtId="0" fontId="9" fillId="4" borderId="26" xfId="0" applyFont="1" applyFill="1" applyBorder="1" applyAlignment="1" applyProtection="1">
      <alignment horizontal="center" vertical="center"/>
      <protection hidden="1"/>
    </xf>
    <xf numFmtId="0" fontId="5" fillId="0" borderId="84" xfId="0" applyFont="1" applyBorder="1" applyAlignment="1" applyProtection="1">
      <alignment horizontal="center"/>
      <protection hidden="1"/>
    </xf>
    <xf numFmtId="0" fontId="5" fillId="0" borderId="85" xfId="0" applyFont="1" applyBorder="1" applyAlignment="1" applyProtection="1">
      <alignment horizontal="center"/>
      <protection hidden="1"/>
    </xf>
    <xf numFmtId="0" fontId="5" fillId="0" borderId="86" xfId="0" applyFont="1" applyBorder="1" applyAlignment="1" applyProtection="1">
      <alignment horizontal="center"/>
      <protection hidden="1"/>
    </xf>
    <xf numFmtId="0" fontId="11" fillId="0" borderId="1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49" fontId="12" fillId="0" borderId="45" xfId="0" applyNumberFormat="1" applyFont="1" applyBorder="1" applyAlignment="1" applyProtection="1">
      <alignment horizontal="center"/>
      <protection locked="0" hidden="1"/>
    </xf>
    <xf numFmtId="49" fontId="12" fillId="0" borderId="46" xfId="0" applyNumberFormat="1" applyFont="1" applyBorder="1" applyAlignment="1" applyProtection="1">
      <alignment horizontal="center"/>
      <protection locked="0" hidden="1"/>
    </xf>
    <xf numFmtId="0" fontId="12" fillId="0" borderId="41" xfId="0" applyFont="1" applyBorder="1" applyAlignment="1" applyProtection="1">
      <alignment horizontal="right"/>
      <protection hidden="1"/>
    </xf>
    <xf numFmtId="0" fontId="12" fillId="0" borderId="47" xfId="0" applyFont="1" applyBorder="1" applyAlignment="1" applyProtection="1">
      <alignment horizontal="right"/>
      <protection hidden="1"/>
    </xf>
    <xf numFmtId="0" fontId="0" fillId="2" borderId="42" xfId="0" applyFont="1" applyFill="1" applyBorder="1" applyAlignment="1" applyProtection="1">
      <alignment horizontal="center" textRotation="90"/>
      <protection hidden="1"/>
    </xf>
    <xf numFmtId="0" fontId="0" fillId="2" borderId="43" xfId="0" applyFont="1" applyFill="1" applyBorder="1" applyAlignment="1" applyProtection="1">
      <alignment horizontal="center" textRotation="90"/>
      <protection hidden="1"/>
    </xf>
    <xf numFmtId="0" fontId="0" fillId="2" borderId="44" xfId="0" applyFont="1" applyFill="1" applyBorder="1" applyAlignment="1" applyProtection="1">
      <alignment horizontal="center" textRotation="90"/>
      <protection hidden="1"/>
    </xf>
    <xf numFmtId="0" fontId="0" fillId="2" borderId="14" xfId="0" applyFont="1" applyFill="1" applyBorder="1" applyAlignment="1" applyProtection="1">
      <alignment horizontal="center" textRotation="90"/>
      <protection hidden="1"/>
    </xf>
    <xf numFmtId="0" fontId="0" fillId="2" borderId="9" xfId="0" applyFont="1" applyFill="1" applyBorder="1" applyAlignment="1" applyProtection="1">
      <alignment horizontal="center" textRotation="90"/>
      <protection hidden="1"/>
    </xf>
    <xf numFmtId="0" fontId="5" fillId="0" borderId="87" xfId="0" applyFont="1" applyBorder="1" applyAlignment="1" applyProtection="1">
      <alignment horizontal="center" vertical="top"/>
      <protection hidden="1"/>
    </xf>
    <xf numFmtId="0" fontId="5" fillId="0" borderId="0" xfId="0" applyFont="1" applyBorder="1" applyAlignment="1" applyProtection="1">
      <alignment horizontal="center" vertical="top"/>
      <protection hidden="1"/>
    </xf>
    <xf numFmtId="0" fontId="5" fillId="0" borderId="88" xfId="0" applyFont="1" applyBorder="1" applyAlignment="1" applyProtection="1">
      <alignment horizontal="center" vertical="top"/>
      <protection hidden="1"/>
    </xf>
    <xf numFmtId="0" fontId="0" fillId="0" borderId="16" xfId="0" applyFont="1" applyBorder="1" applyAlignment="1" applyProtection="1">
      <alignment horizontal="center" vertical="center"/>
      <protection hidden="1"/>
    </xf>
    <xf numFmtId="0" fontId="0" fillId="0" borderId="17" xfId="0" applyFont="1" applyBorder="1" applyAlignment="1" applyProtection="1">
      <alignment horizontal="center" vertical="center"/>
      <protection hidden="1"/>
    </xf>
    <xf numFmtId="0" fontId="0" fillId="0" borderId="18" xfId="0" applyFont="1" applyBorder="1" applyAlignment="1" applyProtection="1">
      <alignment horizontal="center" vertical="center"/>
      <protection hidden="1"/>
    </xf>
    <xf numFmtId="0" fontId="0" fillId="0" borderId="41" xfId="0" applyFont="1" applyBorder="1" applyAlignment="1" applyProtection="1">
      <alignment horizontal="center" vertical="center"/>
      <protection hidden="1"/>
    </xf>
    <xf numFmtId="0" fontId="9" fillId="0" borderId="0" xfId="0" applyFont="1" applyBorder="1" applyAlignment="1" applyProtection="1">
      <alignment horizontal="right"/>
      <protection hidden="1"/>
    </xf>
    <xf numFmtId="0" fontId="9" fillId="0" borderId="0" xfId="0" applyFont="1" applyAlignment="1" applyProtection="1">
      <alignment horizontal="right"/>
      <protection hidden="1"/>
    </xf>
    <xf numFmtId="0" fontId="0" fillId="0" borderId="0" xfId="0" applyFont="1" applyFill="1" applyAlignment="1" applyProtection="1">
      <alignment horizontal="center"/>
      <protection hidden="1"/>
    </xf>
    <xf numFmtId="0" fontId="0" fillId="4" borderId="16" xfId="0" applyFont="1" applyFill="1" applyBorder="1" applyAlignment="1" applyProtection="1">
      <alignment horizontal="center" vertical="center"/>
      <protection hidden="1"/>
    </xf>
    <xf numFmtId="0" fontId="0" fillId="4" borderId="18" xfId="0" applyFont="1" applyFill="1" applyBorder="1" applyAlignment="1" applyProtection="1">
      <alignment horizontal="center" vertical="center"/>
      <protection hidden="1"/>
    </xf>
    <xf numFmtId="0" fontId="15" fillId="0" borderId="0" xfId="0" applyFont="1" applyAlignment="1" applyProtection="1">
      <alignment horizontal="right" wrapText="1"/>
      <protection hidden="1"/>
    </xf>
    <xf numFmtId="0" fontId="15" fillId="0" borderId="41" xfId="0" applyFont="1" applyBorder="1" applyAlignment="1" applyProtection="1">
      <alignment horizontal="right" wrapText="1"/>
      <protection hidden="1"/>
    </xf>
    <xf numFmtId="0" fontId="6" fillId="4" borderId="13" xfId="0" applyFont="1" applyFill="1" applyBorder="1" applyAlignment="1" applyProtection="1">
      <alignment horizontal="center" vertical="center"/>
      <protection hidden="1"/>
    </xf>
    <xf numFmtId="0" fontId="0" fillId="4" borderId="13" xfId="0" applyFont="1" applyFill="1" applyBorder="1" applyAlignment="1" applyProtection="1">
      <alignment horizontal="right" vertical="center"/>
      <protection hidden="1"/>
    </xf>
    <xf numFmtId="0" fontId="0" fillId="0" borderId="13" xfId="0" applyFont="1" applyBorder="1" applyAlignment="1" applyProtection="1">
      <alignment horizontal="right" vertical="center"/>
      <protection hidden="1"/>
    </xf>
    <xf numFmtId="0" fontId="0" fillId="0" borderId="41" xfId="0" applyFont="1" applyBorder="1" applyAlignment="1" applyProtection="1">
      <alignment horizontal="left"/>
      <protection hidden="1"/>
    </xf>
    <xf numFmtId="0" fontId="0" fillId="0" borderId="0" xfId="0" applyFont="1" applyAlignment="1" applyProtection="1">
      <alignment horizontal="left" vertical="top" wrapText="1"/>
      <protection hidden="1"/>
    </xf>
    <xf numFmtId="0" fontId="9" fillId="3" borderId="0" xfId="0" applyFont="1" applyFill="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0" fillId="0" borderId="16" xfId="0" applyFont="1" applyBorder="1" applyAlignment="1" applyProtection="1">
      <alignment horizontal="center" wrapText="1"/>
      <protection hidden="1"/>
    </xf>
    <xf numFmtId="0" fontId="0" fillId="0" borderId="17" xfId="0" applyFont="1" applyBorder="1" applyAlignment="1" applyProtection="1">
      <alignment horizontal="center" wrapText="1"/>
      <protection hidden="1"/>
    </xf>
    <xf numFmtId="0" fontId="0" fillId="0" borderId="18" xfId="0" applyFont="1" applyBorder="1" applyAlignment="1" applyProtection="1">
      <alignment horizontal="center" wrapText="1"/>
      <protection hidden="1"/>
    </xf>
    <xf numFmtId="0" fontId="0" fillId="0" borderId="0" xfId="0" applyFont="1" applyAlignment="1" applyProtection="1">
      <alignment horizontal="center" vertical="top" wrapText="1"/>
      <protection hidden="1"/>
    </xf>
    <xf numFmtId="0" fontId="0" fillId="0" borderId="16" xfId="0" applyFont="1" applyBorder="1" applyAlignment="1" applyProtection="1">
      <alignment horizontal="left" vertical="top" wrapText="1"/>
      <protection hidden="1"/>
    </xf>
    <xf numFmtId="0" fontId="0" fillId="0" borderId="17" xfId="0" applyFont="1" applyBorder="1" applyAlignment="1" applyProtection="1">
      <alignment horizontal="left" vertical="top" wrapText="1"/>
      <protection hidden="1"/>
    </xf>
    <xf numFmtId="0" fontId="0" fillId="0" borderId="18" xfId="0" applyFont="1" applyBorder="1" applyAlignment="1" applyProtection="1">
      <alignment horizontal="left" vertical="top" wrapText="1"/>
      <protection hidden="1"/>
    </xf>
    <xf numFmtId="0" fontId="13" fillId="3" borderId="0" xfId="0" applyFont="1" applyFill="1" applyBorder="1" applyAlignment="1" applyProtection="1">
      <alignment horizontal="left" vertical="center" wrapText="1"/>
      <protection hidden="1"/>
    </xf>
    <xf numFmtId="0" fontId="1" fillId="0" borderId="0" xfId="0" applyFont="1" applyAlignment="1" applyProtection="1">
      <alignment horizontal="left" vertical="top" wrapText="1"/>
      <protection hidden="1"/>
    </xf>
    <xf numFmtId="0" fontId="6" fillId="3" borderId="66" xfId="0" applyFont="1" applyFill="1" applyBorder="1" applyAlignment="1" applyProtection="1">
      <alignment horizontal="left" vertical="center" wrapText="1"/>
      <protection hidden="1"/>
    </xf>
    <xf numFmtId="0" fontId="6" fillId="3" borderId="67" xfId="0" applyFont="1" applyFill="1" applyBorder="1" applyAlignment="1" applyProtection="1">
      <alignment horizontal="left" vertical="center" wrapText="1"/>
      <protection hidden="1"/>
    </xf>
    <xf numFmtId="0" fontId="6" fillId="3" borderId="68" xfId="0" applyFont="1" applyFill="1" applyBorder="1" applyAlignment="1" applyProtection="1">
      <alignment horizontal="left" vertical="center" wrapText="1"/>
      <protection hidden="1"/>
    </xf>
    <xf numFmtId="0" fontId="6" fillId="3" borderId="70" xfId="0" applyFont="1" applyFill="1" applyBorder="1" applyAlignment="1" applyProtection="1">
      <alignment horizontal="left" vertical="center" wrapText="1"/>
      <protection hidden="1"/>
    </xf>
    <xf numFmtId="0" fontId="6" fillId="3" borderId="0" xfId="0" applyFont="1" applyFill="1" applyBorder="1" applyAlignment="1" applyProtection="1">
      <alignment horizontal="left" vertical="center" wrapText="1"/>
      <protection hidden="1"/>
    </xf>
    <xf numFmtId="0" fontId="6" fillId="3" borderId="71" xfId="0" applyFont="1" applyFill="1" applyBorder="1" applyAlignment="1" applyProtection="1">
      <alignment horizontal="left" vertical="center" wrapText="1"/>
      <protection hidden="1"/>
    </xf>
    <xf numFmtId="0" fontId="6" fillId="3" borderId="72" xfId="0" applyFont="1" applyFill="1" applyBorder="1" applyAlignment="1" applyProtection="1">
      <alignment horizontal="left" vertical="center" wrapText="1"/>
      <protection hidden="1"/>
    </xf>
    <xf numFmtId="0" fontId="6" fillId="3" borderId="73" xfId="0" applyFont="1" applyFill="1" applyBorder="1" applyAlignment="1" applyProtection="1">
      <alignment horizontal="left" vertical="center" wrapText="1"/>
      <protection hidden="1"/>
    </xf>
    <xf numFmtId="0" fontId="6" fillId="3" borderId="74" xfId="0" applyFont="1" applyFill="1" applyBorder="1" applyAlignment="1" applyProtection="1">
      <alignment horizontal="left" vertical="center" wrapText="1"/>
      <protection hidden="1"/>
    </xf>
    <xf numFmtId="0" fontId="16" fillId="0" borderId="69" xfId="0" applyFont="1" applyBorder="1" applyAlignment="1" applyProtection="1">
      <alignment horizontal="right" wrapText="1"/>
      <protection hidden="1"/>
    </xf>
    <xf numFmtId="0" fontId="9" fillId="5" borderId="0" xfId="0" applyFont="1" applyFill="1" applyAlignment="1" applyProtection="1">
      <alignment horizontal="left" vertical="top"/>
      <protection hidden="1"/>
    </xf>
    <xf numFmtId="0" fontId="9" fillId="5" borderId="0" xfId="0" applyFont="1" applyFill="1" applyAlignment="1" applyProtection="1">
      <alignment horizontal="left" vertical="top" wrapText="1"/>
      <protection hidden="1"/>
    </xf>
    <xf numFmtId="0" fontId="9" fillId="0" borderId="0" xfId="0" applyFont="1" applyAlignment="1">
      <alignment horizontal="center" wrapText="1"/>
    </xf>
    <xf numFmtId="0" fontId="0" fillId="0" borderId="13" xfId="0" applyFont="1" applyBorder="1" applyAlignment="1">
      <alignment horizontal="center" vertical="center"/>
    </xf>
  </cellXfs>
  <cellStyles count="5">
    <cellStyle name="Prozent" xfId="1" builtinId="5"/>
    <cellStyle name="Standard" xfId="0" builtinId="0"/>
    <cellStyle name="Standard 2" xfId="2"/>
    <cellStyle name="Standard 3" xfId="3"/>
    <cellStyle name="Standard 3 2" xfId="4"/>
  </cellStyles>
  <dxfs count="1">
    <dxf>
      <font>
        <color theme="0"/>
      </font>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Daten!$E$13</c:f>
          <c:strCache>
            <c:ptCount val="1"/>
            <c:pt idx="0">
              <c:v>Zentrale Klassenarbeit Schuljahrgang 6 - Mathematik Sekundarschule 2017
Klasse </c:v>
            </c:pt>
          </c:strCache>
        </c:strRef>
      </c:tx>
      <c:layout/>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txPr>
              <a:bodyPr/>
              <a:lstStyle/>
              <a:p>
                <a:pPr>
                  <a:defRPr>
                    <a:solidFill>
                      <a:schemeClr val="tx1"/>
                    </a:solidFill>
                  </a:defRPr>
                </a:pPr>
                <a:endParaRPr lang="de-DE"/>
              </a:p>
            </c:txPr>
            <c:dLblPos val="inEnd"/>
            <c:showLegendKey val="0"/>
            <c:showVal val="1"/>
            <c:showCatName val="0"/>
            <c:showSerName val="0"/>
            <c:showPercent val="0"/>
            <c:showBubbleSize val="0"/>
            <c:showLeaderLines val="0"/>
          </c:dLbls>
          <c:cat>
            <c:multiLvlStrRef>
              <c:f>Daten!$C$16:$L$18</c:f>
              <c:multiLvlStrCache>
                <c:ptCount val="10"/>
                <c:lvl>
                  <c:pt idx="0">
                    <c:v>Größenangabe
umrechnen</c:v>
                  </c:pt>
                  <c:pt idx="1">
                    <c:v>Differenz 
ermitteln</c:v>
                  </c:pt>
                  <c:pt idx="2">
                    <c:v>Zahl ermitteln</c:v>
                  </c:pt>
                  <c:pt idx="3">
                    <c:v>gebrochene
Zahlen addieren</c:v>
                  </c:pt>
                  <c:pt idx="4">
                    <c:v>Brüche
untersuchen</c:v>
                  </c:pt>
                  <c:pt idx="5">
                    <c:v>Zuordnung
erkennen</c:v>
                  </c:pt>
                  <c:pt idx="6">
                    <c:v>Stufenwinkel
einzeichnen</c:v>
                  </c:pt>
                  <c:pt idx="7">
                    <c:v>Größe eines
Winkels
ermitteln</c:v>
                  </c:pt>
                  <c:pt idx="8">
                    <c:v>Punkt
einzeichnen</c:v>
                  </c:pt>
                  <c:pt idx="9">
                    <c:v>senkrechte
Gerade zeichnen</c:v>
                  </c:pt>
                </c:lvl>
                <c:lvl>
                  <c:pt idx="0">
                    <c:v>a</c:v>
                  </c:pt>
                  <c:pt idx="1">
                    <c:v>b</c:v>
                  </c:pt>
                  <c:pt idx="2">
                    <c:v>c</c:v>
                  </c:pt>
                  <c:pt idx="3">
                    <c:v>d</c:v>
                  </c:pt>
                  <c:pt idx="4">
                    <c:v>e</c:v>
                  </c:pt>
                  <c:pt idx="5">
                    <c:v>f</c:v>
                  </c:pt>
                  <c:pt idx="6">
                    <c:v>g-1</c:v>
                  </c:pt>
                  <c:pt idx="7">
                    <c:v>g-2</c:v>
                  </c:pt>
                  <c:pt idx="8">
                    <c:v>h-1</c:v>
                  </c:pt>
                  <c:pt idx="9">
                    <c:v>h-2</c:v>
                  </c:pt>
                </c:lvl>
                <c:lvl>
                  <c:pt idx="0">
                    <c:v>Aufgabe 1</c:v>
                  </c:pt>
                </c:lvl>
              </c:multiLvlStrCache>
            </c:multiLvlStrRef>
          </c:cat>
          <c:val>
            <c:numRef>
              <c:f>Daten!$C$19:$L$19</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50"/>
        <c:axId val="209357440"/>
        <c:axId val="210329984"/>
      </c:barChart>
      <c:catAx>
        <c:axId val="209357440"/>
        <c:scaling>
          <c:orientation val="minMax"/>
        </c:scaling>
        <c:delete val="0"/>
        <c:axPos val="b"/>
        <c:majorTickMark val="out"/>
        <c:minorTickMark val="none"/>
        <c:tickLblPos val="nextTo"/>
        <c:txPr>
          <a:bodyPr rot="-5400000" vert="horz"/>
          <a:lstStyle/>
          <a:p>
            <a:pPr>
              <a:defRPr sz="800"/>
            </a:pPr>
            <a:endParaRPr lang="de-DE"/>
          </a:p>
        </c:txPr>
        <c:crossAx val="210329984"/>
        <c:crosses val="autoZero"/>
        <c:auto val="1"/>
        <c:lblAlgn val="ctr"/>
        <c:lblOffset val="100"/>
        <c:noMultiLvlLbl val="0"/>
      </c:catAx>
      <c:valAx>
        <c:axId val="210329984"/>
        <c:scaling>
          <c:orientation val="minMax"/>
          <c:max val="1"/>
          <c:min val="0"/>
        </c:scaling>
        <c:delete val="0"/>
        <c:axPos val="l"/>
        <c:majorGridlines/>
        <c:title>
          <c:tx>
            <c:rich>
              <a:bodyPr rot="-5400000" vert="horz"/>
              <a:lstStyle/>
              <a:p>
                <a:pPr>
                  <a:defRPr/>
                </a:pPr>
                <a:r>
                  <a:rPr lang="en-US"/>
                  <a:t>Erfüllungsprozente</a:t>
                </a:r>
              </a:p>
            </c:rich>
          </c:tx>
          <c:layout/>
          <c:overlay val="0"/>
        </c:title>
        <c:numFmt formatCode="0%" sourceLinked="1"/>
        <c:majorTickMark val="out"/>
        <c:minorTickMark val="none"/>
        <c:tickLblPos val="nextTo"/>
        <c:crossAx val="209357440"/>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Daten!$E$13</c:f>
          <c:strCache>
            <c:ptCount val="1"/>
            <c:pt idx="0">
              <c:v>Zentrale Klassenarbeit Schuljahrgang 6 - Mathematik Sekundarschule 2017
Klasse </c:v>
            </c:pt>
          </c:strCache>
        </c:strRef>
      </c:tx>
      <c:layout/>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Daten!$M$16:$AA$18</c:f>
              <c:multiLvlStrCache>
                <c:ptCount val="15"/>
                <c:lvl>
                  <c:pt idx="0">
                    <c:v>Anzahl
ermitteln</c:v>
                  </c:pt>
                  <c:pt idx="1">
                    <c:v>Diagramm
vervollständigen</c:v>
                  </c:pt>
                  <c:pt idx="2">
                    <c:v>Vergleich und
Begründung</c:v>
                  </c:pt>
                  <c:pt idx="3">
                    <c:v>Aussage
beurteilen</c:v>
                  </c:pt>
                  <c:pt idx="4">
                    <c:v>Quadernetz
zeichnen</c:v>
                  </c:pt>
                  <c:pt idx="5">
                    <c:v>Volumen des
Quaders
berechnen</c:v>
                  </c:pt>
                  <c:pt idx="6">
                    <c:v>Länge einer
Seite messen</c:v>
                  </c:pt>
                  <c:pt idx="7">
                    <c:v>Dreieck 
klassifizieren</c:v>
                  </c:pt>
                  <c:pt idx="8">
                    <c:v>Konstruktion
ausführen</c:v>
                  </c:pt>
                  <c:pt idx="9">
                    <c:v>Beschreibung
vervollständigen</c:v>
                  </c:pt>
                  <c:pt idx="10">
                    <c:v>1. Ergänzung</c:v>
                  </c:pt>
                  <c:pt idx="11">
                    <c:v>2. Ergänzung</c:v>
                  </c:pt>
                  <c:pt idx="12">
                    <c:v>Eigenschaft
erkennen</c:v>
                  </c:pt>
                  <c:pt idx="13">
                    <c:v>Zusammenhang
darstellen</c:v>
                  </c:pt>
                  <c:pt idx="14">
                    <c:v>Vorgehen
erläutern</c:v>
                  </c:pt>
                </c:lvl>
                <c:lvl>
                  <c:pt idx="0">
                    <c:v>a</c:v>
                  </c:pt>
                  <c:pt idx="1">
                    <c:v>b</c:v>
                  </c:pt>
                  <c:pt idx="2">
                    <c:v>c</c:v>
                  </c:pt>
                  <c:pt idx="3">
                    <c:v>d</c:v>
                  </c:pt>
                  <c:pt idx="4">
                    <c:v>a</c:v>
                  </c:pt>
                  <c:pt idx="5">
                    <c:v>b</c:v>
                  </c:pt>
                  <c:pt idx="6">
                    <c:v>a</c:v>
                  </c:pt>
                  <c:pt idx="7">
                    <c:v>b</c:v>
                  </c:pt>
                  <c:pt idx="8">
                    <c:v>c</c:v>
                  </c:pt>
                  <c:pt idx="9">
                    <c:v>d</c:v>
                  </c:pt>
                  <c:pt idx="10">
                    <c:v>a-1</c:v>
                  </c:pt>
                  <c:pt idx="11">
                    <c:v>a-2</c:v>
                  </c:pt>
                  <c:pt idx="12">
                    <c:v>b</c:v>
                  </c:pt>
                  <c:pt idx="13">
                    <c:v>c-1</c:v>
                  </c:pt>
                  <c:pt idx="14">
                    <c:v>c-2</c:v>
                  </c:pt>
                </c:lvl>
                <c:lvl>
                  <c:pt idx="0">
                    <c:v>Aufgabe 2</c:v>
                  </c:pt>
                  <c:pt idx="4">
                    <c:v>Aufgabe 3</c:v>
                  </c:pt>
                  <c:pt idx="6">
                    <c:v>Aufgabe 4</c:v>
                  </c:pt>
                  <c:pt idx="10">
                    <c:v>Aufgabe 5</c:v>
                  </c:pt>
                </c:lvl>
              </c:multiLvlStrCache>
            </c:multiLvlStrRef>
          </c:cat>
          <c:val>
            <c:numRef>
              <c:f>Daten!$M$19:$AA$19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210596224"/>
        <c:axId val="210597760"/>
      </c:barChart>
      <c:catAx>
        <c:axId val="210596224"/>
        <c:scaling>
          <c:orientation val="minMax"/>
        </c:scaling>
        <c:delete val="0"/>
        <c:axPos val="b"/>
        <c:majorTickMark val="out"/>
        <c:minorTickMark val="none"/>
        <c:tickLblPos val="nextTo"/>
        <c:txPr>
          <a:bodyPr/>
          <a:lstStyle/>
          <a:p>
            <a:pPr>
              <a:defRPr sz="800"/>
            </a:pPr>
            <a:endParaRPr lang="de-DE"/>
          </a:p>
        </c:txPr>
        <c:crossAx val="210597760"/>
        <c:crosses val="autoZero"/>
        <c:auto val="1"/>
        <c:lblAlgn val="ctr"/>
        <c:lblOffset val="100"/>
        <c:noMultiLvlLbl val="0"/>
      </c:catAx>
      <c:valAx>
        <c:axId val="210597760"/>
        <c:scaling>
          <c:orientation val="minMax"/>
          <c:max val="1"/>
          <c:min val="0"/>
        </c:scaling>
        <c:delete val="0"/>
        <c:axPos val="l"/>
        <c:majorGridlines/>
        <c:title>
          <c:tx>
            <c:rich>
              <a:bodyPr rot="-5400000" vert="horz"/>
              <a:lstStyle/>
              <a:p>
                <a:pPr>
                  <a:defRPr/>
                </a:pPr>
                <a:r>
                  <a:rPr lang="en-US"/>
                  <a:t>Erfüllungsprozente</a:t>
                </a:r>
              </a:p>
            </c:rich>
          </c:tx>
          <c:layout/>
          <c:overlay val="0"/>
        </c:title>
        <c:numFmt formatCode="0%" sourceLinked="1"/>
        <c:majorTickMark val="out"/>
        <c:minorTickMark val="none"/>
        <c:tickLblPos val="nextTo"/>
        <c:crossAx val="210596224"/>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Daten!$E$23</c:f>
          <c:strCache>
            <c:ptCount val="1"/>
            <c:pt idx="0">
              <c:v>Zentrale Klassenarbeit Schuljahrgang 6 - Mathematik Sekundarschule 2017
Schulergebnis</c:v>
            </c:pt>
          </c:strCache>
        </c:strRef>
      </c:tx>
      <c:layout/>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Daten!$C$26:$L$28</c:f>
              <c:multiLvlStrCache>
                <c:ptCount val="10"/>
                <c:lvl>
                  <c:pt idx="0">
                    <c:v>Größenangabe
umrechnen</c:v>
                  </c:pt>
                  <c:pt idx="1">
                    <c:v>Differenz 
ermitteln</c:v>
                  </c:pt>
                  <c:pt idx="2">
                    <c:v>Zahl ermitteln</c:v>
                  </c:pt>
                  <c:pt idx="3">
                    <c:v>gebrochene
Zahlen addieren</c:v>
                  </c:pt>
                  <c:pt idx="4">
                    <c:v>Brüche
untersuchen</c:v>
                  </c:pt>
                  <c:pt idx="5">
                    <c:v>Zuordnung
erkennen</c:v>
                  </c:pt>
                  <c:pt idx="6">
                    <c:v>Stufenwinkel
einzeichnen</c:v>
                  </c:pt>
                  <c:pt idx="7">
                    <c:v>Größe eines
Winkels
ermitteln</c:v>
                  </c:pt>
                  <c:pt idx="8">
                    <c:v>Punkt
einzeichnen</c:v>
                  </c:pt>
                  <c:pt idx="9">
                    <c:v>senkrechte
Gerade zeichnen</c:v>
                  </c:pt>
                </c:lvl>
                <c:lvl>
                  <c:pt idx="0">
                    <c:v>a</c:v>
                  </c:pt>
                  <c:pt idx="1">
                    <c:v>b</c:v>
                  </c:pt>
                  <c:pt idx="2">
                    <c:v>c</c:v>
                  </c:pt>
                  <c:pt idx="3">
                    <c:v>d</c:v>
                  </c:pt>
                  <c:pt idx="4">
                    <c:v>e</c:v>
                  </c:pt>
                  <c:pt idx="5">
                    <c:v>f</c:v>
                  </c:pt>
                  <c:pt idx="6">
                    <c:v>g-1</c:v>
                  </c:pt>
                  <c:pt idx="7">
                    <c:v>g-2</c:v>
                  </c:pt>
                  <c:pt idx="8">
                    <c:v>h-1</c:v>
                  </c:pt>
                  <c:pt idx="9">
                    <c:v>h-2</c:v>
                  </c:pt>
                </c:lvl>
                <c:lvl>
                  <c:pt idx="0">
                    <c:v>1</c:v>
                  </c:pt>
                </c:lvl>
              </c:multiLvlStrCache>
            </c:multiLvlStrRef>
          </c:cat>
          <c:val>
            <c:numRef>
              <c:f>Daten!$C$29:$L$29</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50"/>
        <c:axId val="210562432"/>
        <c:axId val="210449536"/>
      </c:barChart>
      <c:catAx>
        <c:axId val="210562432"/>
        <c:scaling>
          <c:orientation val="minMax"/>
        </c:scaling>
        <c:delete val="0"/>
        <c:axPos val="b"/>
        <c:majorTickMark val="out"/>
        <c:minorTickMark val="none"/>
        <c:tickLblPos val="nextTo"/>
        <c:txPr>
          <a:bodyPr rot="-5400000" vert="horz"/>
          <a:lstStyle/>
          <a:p>
            <a:pPr>
              <a:defRPr sz="800"/>
            </a:pPr>
            <a:endParaRPr lang="de-DE"/>
          </a:p>
        </c:txPr>
        <c:crossAx val="210449536"/>
        <c:crosses val="autoZero"/>
        <c:auto val="1"/>
        <c:lblAlgn val="ctr"/>
        <c:lblOffset val="100"/>
        <c:noMultiLvlLbl val="0"/>
      </c:catAx>
      <c:valAx>
        <c:axId val="210449536"/>
        <c:scaling>
          <c:orientation val="minMax"/>
          <c:max val="1"/>
          <c:min val="0"/>
        </c:scaling>
        <c:delete val="0"/>
        <c:axPos val="l"/>
        <c:majorGridlines/>
        <c:title>
          <c:tx>
            <c:rich>
              <a:bodyPr rot="-5400000" vert="horz"/>
              <a:lstStyle/>
              <a:p>
                <a:pPr>
                  <a:defRPr/>
                </a:pPr>
                <a:r>
                  <a:rPr lang="en-US"/>
                  <a:t>Erfüllungsprozente</a:t>
                </a:r>
              </a:p>
            </c:rich>
          </c:tx>
          <c:layout/>
          <c:overlay val="0"/>
        </c:title>
        <c:numFmt formatCode="0%" sourceLinked="1"/>
        <c:majorTickMark val="out"/>
        <c:minorTickMark val="none"/>
        <c:tickLblPos val="nextTo"/>
        <c:crossAx val="210562432"/>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Daten!$E$23</c:f>
          <c:strCache>
            <c:ptCount val="1"/>
            <c:pt idx="0">
              <c:v>Zentrale Klassenarbeit Schuljahrgang 6 - Mathematik Sekundarschule 2017
Schulergebnis</c:v>
            </c:pt>
          </c:strCache>
        </c:strRef>
      </c:tx>
      <c:layout/>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Daten!$M$26:$AA$28</c:f>
              <c:multiLvlStrCache>
                <c:ptCount val="15"/>
                <c:lvl>
                  <c:pt idx="0">
                    <c:v>Anzahl
ermitteln</c:v>
                  </c:pt>
                  <c:pt idx="1">
                    <c:v>Diagramm
vervollständigen</c:v>
                  </c:pt>
                  <c:pt idx="2">
                    <c:v>Vergleich und
Begründung</c:v>
                  </c:pt>
                  <c:pt idx="3">
                    <c:v>Aussage
beurteilen</c:v>
                  </c:pt>
                  <c:pt idx="4">
                    <c:v>Quadernetz
zeichnen</c:v>
                  </c:pt>
                  <c:pt idx="5">
                    <c:v>Volumen des
Quaders
berechnen</c:v>
                  </c:pt>
                  <c:pt idx="6">
                    <c:v>Länge einer
Seite messen</c:v>
                  </c:pt>
                  <c:pt idx="7">
                    <c:v>Dreieck 
lassifizieren</c:v>
                  </c:pt>
                  <c:pt idx="8">
                    <c:v>Dreieck 
klassifizieren</c:v>
                  </c:pt>
                  <c:pt idx="9">
                    <c:v>Beschreibung
vervollständigen</c:v>
                  </c:pt>
                  <c:pt idx="10">
                    <c:v>1. Ergänzung</c:v>
                  </c:pt>
                  <c:pt idx="11">
                    <c:v>2. Ergänzung</c:v>
                  </c:pt>
                  <c:pt idx="12">
                    <c:v>Eigenschaft
erkennen</c:v>
                  </c:pt>
                  <c:pt idx="13">
                    <c:v>Zusammenhang
darstellen</c:v>
                  </c:pt>
                  <c:pt idx="14">
                    <c:v>Vorgehen
erläutern</c:v>
                  </c:pt>
                </c:lvl>
                <c:lvl>
                  <c:pt idx="0">
                    <c:v>a</c:v>
                  </c:pt>
                  <c:pt idx="1">
                    <c:v>b</c:v>
                  </c:pt>
                  <c:pt idx="2">
                    <c:v>c</c:v>
                  </c:pt>
                  <c:pt idx="3">
                    <c:v>d</c:v>
                  </c:pt>
                  <c:pt idx="4">
                    <c:v>a</c:v>
                  </c:pt>
                  <c:pt idx="5">
                    <c:v>b</c:v>
                  </c:pt>
                  <c:pt idx="6">
                    <c:v>a</c:v>
                  </c:pt>
                  <c:pt idx="7">
                    <c:v>b</c:v>
                  </c:pt>
                  <c:pt idx="8">
                    <c:v>c</c:v>
                  </c:pt>
                  <c:pt idx="9">
                    <c:v>d</c:v>
                  </c:pt>
                  <c:pt idx="10">
                    <c:v>a-1</c:v>
                  </c:pt>
                  <c:pt idx="11">
                    <c:v>a-2</c:v>
                  </c:pt>
                  <c:pt idx="12">
                    <c:v>b</c:v>
                  </c:pt>
                  <c:pt idx="13">
                    <c:v>c-1</c:v>
                  </c:pt>
                  <c:pt idx="14">
                    <c:v>c-2</c:v>
                  </c:pt>
                </c:lvl>
                <c:lvl>
                  <c:pt idx="0">
                    <c:v>2</c:v>
                  </c:pt>
                  <c:pt idx="4">
                    <c:v>3</c:v>
                  </c:pt>
                  <c:pt idx="6">
                    <c:v>4</c:v>
                  </c:pt>
                  <c:pt idx="10">
                    <c:v>5</c:v>
                  </c:pt>
                </c:lvl>
              </c:multiLvlStrCache>
            </c:multiLvlStrRef>
          </c:cat>
          <c:val>
            <c:numRef>
              <c:f>Daten!$M$29:$AA$29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00"/>
        <c:axId val="210482304"/>
        <c:axId val="210483840"/>
      </c:barChart>
      <c:catAx>
        <c:axId val="210482304"/>
        <c:scaling>
          <c:orientation val="minMax"/>
        </c:scaling>
        <c:delete val="0"/>
        <c:axPos val="b"/>
        <c:majorTickMark val="out"/>
        <c:minorTickMark val="none"/>
        <c:tickLblPos val="nextTo"/>
        <c:txPr>
          <a:bodyPr/>
          <a:lstStyle/>
          <a:p>
            <a:pPr>
              <a:defRPr sz="800"/>
            </a:pPr>
            <a:endParaRPr lang="de-DE"/>
          </a:p>
        </c:txPr>
        <c:crossAx val="210483840"/>
        <c:crosses val="autoZero"/>
        <c:auto val="1"/>
        <c:lblAlgn val="ctr"/>
        <c:lblOffset val="100"/>
        <c:noMultiLvlLbl val="0"/>
      </c:catAx>
      <c:valAx>
        <c:axId val="210483840"/>
        <c:scaling>
          <c:orientation val="minMax"/>
          <c:max val="1"/>
          <c:min val="0"/>
        </c:scaling>
        <c:delete val="0"/>
        <c:axPos val="l"/>
        <c:majorGridlines/>
        <c:title>
          <c:tx>
            <c:rich>
              <a:bodyPr rot="-5400000" vert="horz"/>
              <a:lstStyle/>
              <a:p>
                <a:pPr>
                  <a:defRPr/>
                </a:pPr>
                <a:r>
                  <a:rPr lang="en-US"/>
                  <a:t>Erfüllungsprozente</a:t>
                </a:r>
              </a:p>
            </c:rich>
          </c:tx>
          <c:layout/>
          <c:overlay val="0"/>
        </c:title>
        <c:numFmt formatCode="0%" sourceLinked="1"/>
        <c:majorTickMark val="out"/>
        <c:minorTickMark val="none"/>
        <c:tickLblPos val="nextTo"/>
        <c:crossAx val="210482304"/>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Daten!$E$2" lockText="1" noThreeD="1"/>
</file>

<file path=xl/ctrlProps/ctrlProp3.xml><?xml version="1.0" encoding="utf-8"?>
<formControlPr xmlns="http://schemas.microsoft.com/office/spreadsheetml/2009/9/main" objectType="Radio" checked="Checked" lockText="1" noThreeD="1"/>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30</xdr:col>
      <xdr:colOff>57150</xdr:colOff>
      <xdr:row>5</xdr:row>
      <xdr:rowOff>171450</xdr:rowOff>
    </xdr:from>
    <xdr:to>
      <xdr:col>36</xdr:col>
      <xdr:colOff>190500</xdr:colOff>
      <xdr:row>5</xdr:row>
      <xdr:rowOff>619125</xdr:rowOff>
    </xdr:to>
    <xdr:sp macro="" textlink="">
      <xdr:nvSpPr>
        <xdr:cNvPr id="4" name="Rechteck 3"/>
        <xdr:cNvSpPr/>
      </xdr:nvSpPr>
      <xdr:spPr>
        <a:xfrm>
          <a:off x="10782300" y="1209675"/>
          <a:ext cx="182880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30</xdr:col>
          <xdr:colOff>85725</xdr:colOff>
          <xdr:row>5</xdr:row>
          <xdr:rowOff>76200</xdr:rowOff>
        </xdr:from>
        <xdr:to>
          <xdr:col>36</xdr:col>
          <xdr:colOff>190500</xdr:colOff>
          <xdr:row>5</xdr:row>
          <xdr:rowOff>771525</xdr:rowOff>
        </xdr:to>
        <xdr:sp macro="" textlink="">
          <xdr:nvSpPr>
            <xdr:cNvPr id="2052" name="Group Box 4" hidden="1">
              <a:extLst>
                <a:ext uri="{63B3BB69-23CF-44E3-9099-C40C66FF867C}">
                  <a14:compatExt spid="_x0000_s205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de-DE" sz="800" b="0" i="0" u="none" strike="noStrike" baseline="0">
                  <a:solidFill>
                    <a:srgbClr val="000000"/>
                  </a:solidFill>
                  <a:latin typeface="Tahoma"/>
                  <a:ea typeface="Tahoma"/>
                  <a:cs typeface="Tahoma"/>
                </a:rPr>
                <a:t>angewendet werden 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5</xdr:row>
          <xdr:rowOff>476250</xdr:rowOff>
        </xdr:from>
        <xdr:to>
          <xdr:col>36</xdr:col>
          <xdr:colOff>142875</xdr:colOff>
          <xdr:row>5</xdr:row>
          <xdr:rowOff>714375</xdr:rowOff>
        </xdr:to>
        <xdr:sp macro="" textlink="">
          <xdr:nvSpPr>
            <xdr:cNvPr id="2053" name="Option Button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angepasster Bewertungsschlüssel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5</xdr:row>
          <xdr:rowOff>190500</xdr:rowOff>
        </xdr:from>
        <xdr:to>
          <xdr:col>36</xdr:col>
          <xdr:colOff>47625</xdr:colOff>
          <xdr:row>5</xdr:row>
          <xdr:rowOff>447675</xdr:rowOff>
        </xdr:to>
        <xdr:sp macro="" textlink="">
          <xdr:nvSpPr>
            <xdr:cNvPr id="2054" name="Option Button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die Landesvorgabe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685800</xdr:colOff>
      <xdr:row>17</xdr:row>
      <xdr:rowOff>123825</xdr:rowOff>
    </xdr:to>
    <xdr:graphicFrame macro="">
      <xdr:nvGraphicFramePr>
        <xdr:cNvPr id="2"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28575</xdr:rowOff>
    </xdr:from>
    <xdr:to>
      <xdr:col>11</xdr:col>
      <xdr:colOff>685800</xdr:colOff>
      <xdr:row>34</xdr:row>
      <xdr:rowOff>133350</xdr:rowOff>
    </xdr:to>
    <xdr:graphicFrame macro="">
      <xdr:nvGraphicFramePr>
        <xdr:cNvPr id="4"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685800</xdr:colOff>
      <xdr:row>17</xdr:row>
      <xdr:rowOff>123825</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11</xdr:col>
      <xdr:colOff>685800</xdr:colOff>
      <xdr:row>34</xdr:row>
      <xdr:rowOff>104775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52</xdr:row>
          <xdr:rowOff>38100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K43"/>
  <sheetViews>
    <sheetView showGridLines="0" workbookViewId="0">
      <selection activeCell="B9" sqref="B9"/>
    </sheetView>
  </sheetViews>
  <sheetFormatPr baseColWidth="10" defaultRowHeight="15" x14ac:dyDescent="0.25"/>
  <cols>
    <col min="1" max="1" width="3.5703125" style="20" customWidth="1"/>
    <col min="2" max="2" width="24" style="20" customWidth="1"/>
    <col min="3" max="29" width="4.85546875" style="20" customWidth="1"/>
    <col min="30" max="30" width="2.140625" style="20" customWidth="1"/>
    <col min="31" max="31" width="6.85546875" style="20" customWidth="1"/>
    <col min="32" max="37" width="3.7109375" style="20" customWidth="1"/>
    <col min="38" max="98" width="4.140625" style="20" customWidth="1"/>
    <col min="99" max="16384" width="11.42578125" style="20"/>
  </cols>
  <sheetData>
    <row r="1" spans="1:37" ht="18.75" x14ac:dyDescent="0.3">
      <c r="A1" s="16" t="s">
        <v>181</v>
      </c>
      <c r="B1" s="16"/>
      <c r="C1" s="16"/>
      <c r="D1" s="16"/>
      <c r="E1" s="16"/>
      <c r="F1" s="16"/>
      <c r="G1" s="16"/>
      <c r="H1" s="16"/>
      <c r="I1" s="16"/>
      <c r="J1" s="16"/>
      <c r="K1" s="16"/>
      <c r="L1" s="16"/>
      <c r="M1" s="16"/>
      <c r="N1" s="16"/>
      <c r="Y1" s="183"/>
      <c r="Z1" s="183"/>
      <c r="AA1" s="183"/>
    </row>
    <row r="2" spans="1:37" ht="15.75" thickBot="1" x14ac:dyDescent="0.3">
      <c r="A2" s="17" t="s">
        <v>54</v>
      </c>
      <c r="Y2" s="68"/>
      <c r="Z2" s="68"/>
      <c r="AA2" s="68"/>
    </row>
    <row r="3" spans="1:37" ht="17.25" thickTop="1" thickBot="1" x14ac:dyDescent="0.3">
      <c r="C3" s="167" t="s">
        <v>50</v>
      </c>
      <c r="D3" s="168"/>
      <c r="E3" s="165"/>
      <c r="F3" s="166"/>
      <c r="K3" s="69" t="s">
        <v>51</v>
      </c>
      <c r="L3" s="70" t="str">
        <f>IF(COUNT(AC9:AC38)=0,"",COUNT(AC9:AC38))</f>
        <v/>
      </c>
    </row>
    <row r="4" spans="1:37" ht="15" customHeight="1" thickTop="1" x14ac:dyDescent="0.25">
      <c r="A4" s="71"/>
      <c r="B4" s="72"/>
      <c r="C4" s="177">
        <v>1</v>
      </c>
      <c r="D4" s="178"/>
      <c r="E4" s="180"/>
      <c r="F4" s="180"/>
      <c r="G4" s="178"/>
      <c r="H4" s="178"/>
      <c r="I4" s="178"/>
      <c r="J4" s="178"/>
      <c r="K4" s="178"/>
      <c r="L4" s="179"/>
      <c r="M4" s="177">
        <v>2</v>
      </c>
      <c r="N4" s="178"/>
      <c r="O4" s="178"/>
      <c r="P4" s="179"/>
      <c r="Q4" s="177">
        <v>3</v>
      </c>
      <c r="R4" s="179"/>
      <c r="S4" s="177">
        <v>4</v>
      </c>
      <c r="T4" s="178"/>
      <c r="U4" s="178"/>
      <c r="V4" s="179"/>
      <c r="W4" s="177">
        <v>5</v>
      </c>
      <c r="X4" s="178"/>
      <c r="Y4" s="178"/>
      <c r="Z4" s="178"/>
      <c r="AA4" s="179"/>
      <c r="AB4" s="169" t="s">
        <v>47</v>
      </c>
      <c r="AC4" s="172" t="str">
        <f>IF(Daten!E3,"Note","Note - eig. Bew.schl.")</f>
        <v>Note</v>
      </c>
    </row>
    <row r="5" spans="1:37" ht="15.75" thickBot="1" x14ac:dyDescent="0.3">
      <c r="C5" s="73" t="s">
        <v>0</v>
      </c>
      <c r="D5" s="74" t="s">
        <v>1</v>
      </c>
      <c r="E5" s="74" t="s">
        <v>2</v>
      </c>
      <c r="F5" s="74" t="s">
        <v>3</v>
      </c>
      <c r="G5" s="74" t="s">
        <v>4</v>
      </c>
      <c r="H5" s="74" t="s">
        <v>5</v>
      </c>
      <c r="I5" s="74" t="s">
        <v>6</v>
      </c>
      <c r="J5" s="74" t="s">
        <v>7</v>
      </c>
      <c r="K5" s="74" t="s">
        <v>8</v>
      </c>
      <c r="L5" s="75" t="s">
        <v>9</v>
      </c>
      <c r="M5" s="73" t="s">
        <v>0</v>
      </c>
      <c r="N5" s="74" t="s">
        <v>1</v>
      </c>
      <c r="O5" s="74" t="s">
        <v>2</v>
      </c>
      <c r="P5" s="75" t="s">
        <v>3</v>
      </c>
      <c r="Q5" s="73" t="s">
        <v>0</v>
      </c>
      <c r="R5" s="75" t="s">
        <v>1</v>
      </c>
      <c r="S5" s="73" t="s">
        <v>0</v>
      </c>
      <c r="T5" s="74" t="s">
        <v>1</v>
      </c>
      <c r="U5" s="74" t="s">
        <v>2</v>
      </c>
      <c r="V5" s="75" t="s">
        <v>3</v>
      </c>
      <c r="W5" s="73" t="s">
        <v>10</v>
      </c>
      <c r="X5" s="74" t="s">
        <v>11</v>
      </c>
      <c r="Y5" s="74" t="s">
        <v>1</v>
      </c>
      <c r="Z5" s="74" t="s">
        <v>12</v>
      </c>
      <c r="AA5" s="75" t="s">
        <v>13</v>
      </c>
      <c r="AB5" s="170"/>
      <c r="AC5" s="173"/>
      <c r="AE5" s="76"/>
      <c r="AF5" s="76"/>
      <c r="AG5" s="76"/>
      <c r="AH5" s="76"/>
      <c r="AI5" s="76"/>
      <c r="AJ5" s="76"/>
      <c r="AK5" s="71"/>
    </row>
    <row r="6" spans="1:37" ht="69" customHeight="1" thickTop="1" thickBot="1" x14ac:dyDescent="0.3">
      <c r="A6" s="186"/>
      <c r="B6" s="186"/>
      <c r="C6" s="77" t="s">
        <v>19</v>
      </c>
      <c r="D6" s="78" t="s">
        <v>20</v>
      </c>
      <c r="E6" s="78" t="s">
        <v>21</v>
      </c>
      <c r="F6" s="78" t="s">
        <v>22</v>
      </c>
      <c r="G6" s="78" t="s">
        <v>23</v>
      </c>
      <c r="H6" s="78" t="s">
        <v>24</v>
      </c>
      <c r="I6" s="78" t="s">
        <v>25</v>
      </c>
      <c r="J6" s="78" t="s">
        <v>26</v>
      </c>
      <c r="K6" s="78" t="s">
        <v>27</v>
      </c>
      <c r="L6" s="79" t="s">
        <v>28</v>
      </c>
      <c r="M6" s="77" t="s">
        <v>29</v>
      </c>
      <c r="N6" s="78" t="s">
        <v>30</v>
      </c>
      <c r="O6" s="78" t="s">
        <v>31</v>
      </c>
      <c r="P6" s="79" t="s">
        <v>32</v>
      </c>
      <c r="Q6" s="77" t="s">
        <v>33</v>
      </c>
      <c r="R6" s="79" t="s">
        <v>34</v>
      </c>
      <c r="S6" s="77" t="s">
        <v>35</v>
      </c>
      <c r="T6" s="78" t="s">
        <v>36</v>
      </c>
      <c r="U6" s="78" t="s">
        <v>37</v>
      </c>
      <c r="V6" s="79" t="s">
        <v>38</v>
      </c>
      <c r="W6" s="77" t="s">
        <v>39</v>
      </c>
      <c r="X6" s="78" t="s">
        <v>40</v>
      </c>
      <c r="Y6" s="78" t="s">
        <v>41</v>
      </c>
      <c r="Z6" s="78" t="s">
        <v>42</v>
      </c>
      <c r="AA6" s="79" t="s">
        <v>43</v>
      </c>
      <c r="AB6" s="170"/>
      <c r="AC6" s="173"/>
      <c r="AE6" s="80"/>
      <c r="AF6" s="81"/>
      <c r="AG6" s="81"/>
      <c r="AH6" s="81"/>
      <c r="AI6" s="81"/>
      <c r="AJ6" s="82"/>
      <c r="AK6" s="83"/>
    </row>
    <row r="7" spans="1:37" s="84" customFormat="1" ht="12.95" customHeight="1" thickTop="1" thickBot="1" x14ac:dyDescent="0.3">
      <c r="A7" s="187"/>
      <c r="B7" s="187"/>
      <c r="C7" s="162" t="s">
        <v>46</v>
      </c>
      <c r="D7" s="163"/>
      <c r="E7" s="163"/>
      <c r="F7" s="163"/>
      <c r="G7" s="163"/>
      <c r="H7" s="163"/>
      <c r="I7" s="163"/>
      <c r="J7" s="163"/>
      <c r="K7" s="163"/>
      <c r="L7" s="163"/>
      <c r="M7" s="163"/>
      <c r="N7" s="163"/>
      <c r="O7" s="163"/>
      <c r="P7" s="163"/>
      <c r="Q7" s="163"/>
      <c r="R7" s="163"/>
      <c r="S7" s="163"/>
      <c r="T7" s="163"/>
      <c r="U7" s="163"/>
      <c r="V7" s="163"/>
      <c r="W7" s="163"/>
      <c r="X7" s="163"/>
      <c r="Y7" s="163"/>
      <c r="Z7" s="163"/>
      <c r="AA7" s="164"/>
      <c r="AB7" s="171"/>
      <c r="AC7" s="173"/>
      <c r="AE7" s="85"/>
      <c r="AF7" s="85"/>
      <c r="AG7" s="85"/>
      <c r="AH7" s="85"/>
      <c r="AI7" s="85"/>
      <c r="AJ7" s="86"/>
      <c r="AK7" s="87"/>
    </row>
    <row r="8" spans="1:37" ht="15" customHeight="1" thickTop="1" thickBot="1" x14ac:dyDescent="0.3">
      <c r="A8" s="88" t="s">
        <v>44</v>
      </c>
      <c r="B8" s="89" t="s">
        <v>45</v>
      </c>
      <c r="C8" s="90">
        <v>1</v>
      </c>
      <c r="D8" s="91">
        <v>1</v>
      </c>
      <c r="E8" s="91">
        <v>1</v>
      </c>
      <c r="F8" s="91">
        <v>1</v>
      </c>
      <c r="G8" s="91">
        <v>1</v>
      </c>
      <c r="H8" s="91">
        <v>1</v>
      </c>
      <c r="I8" s="91">
        <v>1</v>
      </c>
      <c r="J8" s="91">
        <v>1</v>
      </c>
      <c r="K8" s="91">
        <v>1</v>
      </c>
      <c r="L8" s="92">
        <v>1</v>
      </c>
      <c r="M8" s="90">
        <v>1</v>
      </c>
      <c r="N8" s="91">
        <v>1</v>
      </c>
      <c r="O8" s="91">
        <v>2</v>
      </c>
      <c r="P8" s="92">
        <v>2</v>
      </c>
      <c r="Q8" s="90">
        <v>2</v>
      </c>
      <c r="R8" s="92">
        <v>2</v>
      </c>
      <c r="S8" s="90">
        <v>1</v>
      </c>
      <c r="T8" s="91">
        <v>1</v>
      </c>
      <c r="U8" s="91">
        <v>2</v>
      </c>
      <c r="V8" s="92">
        <v>1</v>
      </c>
      <c r="W8" s="90">
        <v>1</v>
      </c>
      <c r="X8" s="91">
        <v>1</v>
      </c>
      <c r="Y8" s="91">
        <v>1</v>
      </c>
      <c r="Z8" s="91">
        <v>1</v>
      </c>
      <c r="AA8" s="92">
        <v>1</v>
      </c>
      <c r="AB8" s="93">
        <f>SUM(C8:AA8)</f>
        <v>30</v>
      </c>
      <c r="AC8" s="94"/>
      <c r="AD8" s="95"/>
      <c r="AE8" s="159" t="s">
        <v>117</v>
      </c>
      <c r="AF8" s="160"/>
      <c r="AG8" s="160"/>
      <c r="AH8" s="160"/>
      <c r="AI8" s="160"/>
      <c r="AJ8" s="160"/>
      <c r="AK8" s="161"/>
    </row>
    <row r="9" spans="1:37" ht="12.95" customHeight="1" thickTop="1" x14ac:dyDescent="0.25">
      <c r="A9" s="128">
        <v>1</v>
      </c>
      <c r="B9" s="129"/>
      <c r="C9" s="130"/>
      <c r="D9" s="131"/>
      <c r="E9" s="131"/>
      <c r="F9" s="131"/>
      <c r="G9" s="131"/>
      <c r="H9" s="131"/>
      <c r="I9" s="131"/>
      <c r="J9" s="131"/>
      <c r="K9" s="131"/>
      <c r="L9" s="132"/>
      <c r="M9" s="130"/>
      <c r="N9" s="131"/>
      <c r="O9" s="131"/>
      <c r="P9" s="132"/>
      <c r="Q9" s="130"/>
      <c r="R9" s="132"/>
      <c r="S9" s="130"/>
      <c r="T9" s="131"/>
      <c r="U9" s="131"/>
      <c r="V9" s="132"/>
      <c r="W9" s="130"/>
      <c r="X9" s="131"/>
      <c r="Y9" s="131"/>
      <c r="Z9" s="131"/>
      <c r="AA9" s="133"/>
      <c r="AB9" s="96" t="str">
        <f>IF(COUNTBLANK(C9:AA9)=25,"",SUM(C9:AA9))</f>
        <v/>
      </c>
      <c r="AC9" s="156" t="str">
        <f>IF(ISERROR(VLOOKUP(AB9,Daten!$G$5:$H$10,2,1)),"",VLOOKUP(AB9,Daten!$G$5:$H$10,2,1))</f>
        <v/>
      </c>
      <c r="AE9" s="174" t="s">
        <v>118</v>
      </c>
      <c r="AF9" s="175"/>
      <c r="AG9" s="175"/>
      <c r="AH9" s="175"/>
      <c r="AI9" s="175"/>
      <c r="AJ9" s="175"/>
      <c r="AK9" s="176"/>
    </row>
    <row r="10" spans="1:37" ht="12.95" customHeight="1" thickBot="1" x14ac:dyDescent="0.3">
      <c r="A10" s="134">
        <v>2</v>
      </c>
      <c r="B10" s="135"/>
      <c r="C10" s="136"/>
      <c r="D10" s="137"/>
      <c r="E10" s="137"/>
      <c r="F10" s="137"/>
      <c r="G10" s="137"/>
      <c r="H10" s="137"/>
      <c r="I10" s="137"/>
      <c r="J10" s="137"/>
      <c r="K10" s="137"/>
      <c r="L10" s="138"/>
      <c r="M10" s="136"/>
      <c r="N10" s="137"/>
      <c r="O10" s="137"/>
      <c r="P10" s="138"/>
      <c r="Q10" s="136"/>
      <c r="R10" s="138"/>
      <c r="S10" s="136"/>
      <c r="T10" s="137"/>
      <c r="U10" s="137"/>
      <c r="V10" s="138"/>
      <c r="W10" s="136"/>
      <c r="X10" s="137"/>
      <c r="Y10" s="137"/>
      <c r="Z10" s="137"/>
      <c r="AA10" s="139"/>
      <c r="AB10" s="96" t="str">
        <f t="shared" ref="AB10:AB38" si="0">IF(COUNTBLANK(C10:AA10)=25,"",SUM(C10:AA10))</f>
        <v/>
      </c>
      <c r="AC10" s="156" t="str">
        <f>IF(ISERROR(VLOOKUP(AB10,Daten!$G$5:$H$10,2,1)),"",VLOOKUP(AB10,Daten!$G$5:$H$10,2,1))</f>
        <v/>
      </c>
      <c r="AE10" s="97" t="s">
        <v>16</v>
      </c>
      <c r="AF10" s="98">
        <v>1</v>
      </c>
      <c r="AG10" s="98">
        <v>2</v>
      </c>
      <c r="AH10" s="98">
        <v>3</v>
      </c>
      <c r="AI10" s="98">
        <v>4</v>
      </c>
      <c r="AJ10" s="98">
        <v>5</v>
      </c>
      <c r="AK10" s="99">
        <v>6</v>
      </c>
    </row>
    <row r="11" spans="1:37" ht="12.95" customHeight="1" thickTop="1" thickBot="1" x14ac:dyDescent="0.3">
      <c r="A11" s="134">
        <v>3</v>
      </c>
      <c r="B11" s="135"/>
      <c r="C11" s="136"/>
      <c r="D11" s="137"/>
      <c r="E11" s="137"/>
      <c r="F11" s="137"/>
      <c r="G11" s="137"/>
      <c r="H11" s="137"/>
      <c r="I11" s="137"/>
      <c r="J11" s="137"/>
      <c r="K11" s="137"/>
      <c r="L11" s="138"/>
      <c r="M11" s="136"/>
      <c r="N11" s="137"/>
      <c r="O11" s="137"/>
      <c r="P11" s="138"/>
      <c r="Q11" s="136"/>
      <c r="R11" s="138"/>
      <c r="S11" s="136"/>
      <c r="T11" s="137"/>
      <c r="U11" s="137"/>
      <c r="V11" s="138"/>
      <c r="W11" s="136"/>
      <c r="X11" s="137"/>
      <c r="Y11" s="137"/>
      <c r="Z11" s="137"/>
      <c r="AA11" s="139"/>
      <c r="AB11" s="100" t="str">
        <f t="shared" si="0"/>
        <v/>
      </c>
      <c r="AC11" s="157" t="str">
        <f>IF(ISERROR(VLOOKUP(AB11,Daten!$G$5:$H$10,2,1)),"",VLOOKUP(AB11,Daten!$G$5:$H$10,2,1))</f>
        <v/>
      </c>
      <c r="AE11" s="101" t="s">
        <v>15</v>
      </c>
      <c r="AF11" s="116">
        <v>26</v>
      </c>
      <c r="AG11" s="117">
        <v>22</v>
      </c>
      <c r="AH11" s="117">
        <v>16</v>
      </c>
      <c r="AI11" s="117">
        <v>9</v>
      </c>
      <c r="AJ11" s="118">
        <v>4</v>
      </c>
      <c r="AK11" s="102">
        <v>0</v>
      </c>
    </row>
    <row r="12" spans="1:37" ht="12.95" customHeight="1" thickTop="1" thickBot="1" x14ac:dyDescent="0.3">
      <c r="A12" s="134">
        <v>4</v>
      </c>
      <c r="B12" s="135"/>
      <c r="C12" s="136"/>
      <c r="D12" s="137"/>
      <c r="E12" s="137"/>
      <c r="F12" s="137"/>
      <c r="G12" s="137"/>
      <c r="H12" s="137"/>
      <c r="I12" s="137"/>
      <c r="J12" s="137"/>
      <c r="K12" s="137"/>
      <c r="L12" s="138"/>
      <c r="M12" s="136"/>
      <c r="N12" s="137"/>
      <c r="O12" s="137"/>
      <c r="P12" s="138"/>
      <c r="Q12" s="136"/>
      <c r="R12" s="138"/>
      <c r="S12" s="136"/>
      <c r="T12" s="137"/>
      <c r="U12" s="137"/>
      <c r="V12" s="138"/>
      <c r="W12" s="136"/>
      <c r="X12" s="137"/>
      <c r="Y12" s="137"/>
      <c r="Z12" s="137"/>
      <c r="AA12" s="139"/>
      <c r="AB12" s="100" t="str">
        <f t="shared" si="0"/>
        <v/>
      </c>
      <c r="AC12" s="157" t="str">
        <f>IF(ISERROR(VLOOKUP(AB12,Daten!$G$5:$H$10,2,1)),"",VLOOKUP(AB12,Daten!$G$5:$H$10,2,1))</f>
        <v/>
      </c>
      <c r="AE12" s="103"/>
      <c r="AF12" s="104"/>
      <c r="AG12" s="104"/>
      <c r="AH12" s="104"/>
      <c r="AI12" s="104"/>
      <c r="AJ12" s="104"/>
      <c r="AK12" s="105"/>
    </row>
    <row r="13" spans="1:37" ht="12.95" customHeight="1" thickTop="1" x14ac:dyDescent="0.25">
      <c r="A13" s="140">
        <v>5</v>
      </c>
      <c r="B13" s="141"/>
      <c r="C13" s="142"/>
      <c r="D13" s="143"/>
      <c r="E13" s="143"/>
      <c r="F13" s="143"/>
      <c r="G13" s="143"/>
      <c r="H13" s="143"/>
      <c r="I13" s="143"/>
      <c r="J13" s="143"/>
      <c r="K13" s="143"/>
      <c r="L13" s="144"/>
      <c r="M13" s="142"/>
      <c r="N13" s="143"/>
      <c r="O13" s="143"/>
      <c r="P13" s="144"/>
      <c r="Q13" s="142"/>
      <c r="R13" s="144"/>
      <c r="S13" s="142"/>
      <c r="T13" s="143"/>
      <c r="U13" s="143"/>
      <c r="V13" s="144"/>
      <c r="W13" s="142"/>
      <c r="X13" s="143"/>
      <c r="Y13" s="143"/>
      <c r="Z13" s="143"/>
      <c r="AA13" s="145"/>
      <c r="AB13" s="106" t="str">
        <f t="shared" si="0"/>
        <v/>
      </c>
      <c r="AC13" s="158" t="str">
        <f>IF(ISERROR(VLOOKUP(AB13,Daten!$G$5:$H$10,2,1)),"",VLOOKUP(AB13,Daten!$G$5:$H$10,2,1))</f>
        <v/>
      </c>
    </row>
    <row r="14" spans="1:37" ht="12.95" customHeight="1" x14ac:dyDescent="0.25">
      <c r="A14" s="128">
        <v>6</v>
      </c>
      <c r="B14" s="146"/>
      <c r="C14" s="147"/>
      <c r="D14" s="148"/>
      <c r="E14" s="148"/>
      <c r="F14" s="148"/>
      <c r="G14" s="148"/>
      <c r="H14" s="148"/>
      <c r="I14" s="148"/>
      <c r="J14" s="148"/>
      <c r="K14" s="148"/>
      <c r="L14" s="149"/>
      <c r="M14" s="147"/>
      <c r="N14" s="148"/>
      <c r="O14" s="148"/>
      <c r="P14" s="149"/>
      <c r="Q14" s="147"/>
      <c r="R14" s="149"/>
      <c r="S14" s="147"/>
      <c r="T14" s="148"/>
      <c r="U14" s="148"/>
      <c r="V14" s="149"/>
      <c r="W14" s="147"/>
      <c r="X14" s="148"/>
      <c r="Y14" s="148"/>
      <c r="Z14" s="148"/>
      <c r="AA14" s="150"/>
      <c r="AB14" s="96" t="str">
        <f t="shared" si="0"/>
        <v/>
      </c>
      <c r="AC14" s="156" t="str">
        <f>IF(ISERROR(VLOOKUP(AB14,Daten!$G$5:$H$10,2,1)),"",VLOOKUP(AB14,Daten!$G$5:$H$10,2,1))</f>
        <v/>
      </c>
    </row>
    <row r="15" spans="1:37" ht="12.95" customHeight="1" x14ac:dyDescent="0.25">
      <c r="A15" s="134">
        <v>7</v>
      </c>
      <c r="B15" s="135"/>
      <c r="C15" s="147"/>
      <c r="D15" s="148"/>
      <c r="E15" s="148"/>
      <c r="F15" s="148"/>
      <c r="G15" s="148"/>
      <c r="H15" s="148"/>
      <c r="I15" s="148"/>
      <c r="J15" s="148"/>
      <c r="K15" s="148"/>
      <c r="L15" s="149"/>
      <c r="M15" s="147"/>
      <c r="N15" s="148"/>
      <c r="O15" s="148"/>
      <c r="P15" s="149"/>
      <c r="Q15" s="147"/>
      <c r="R15" s="149"/>
      <c r="S15" s="147"/>
      <c r="T15" s="148"/>
      <c r="U15" s="148"/>
      <c r="V15" s="149"/>
      <c r="W15" s="147"/>
      <c r="X15" s="148"/>
      <c r="Y15" s="148"/>
      <c r="Z15" s="148"/>
      <c r="AA15" s="150"/>
      <c r="AB15" s="100" t="str">
        <f t="shared" si="0"/>
        <v/>
      </c>
      <c r="AC15" s="157" t="str">
        <f>IF(ISERROR(VLOOKUP(AB15,Daten!$G$5:$H$10,2,1)),"",VLOOKUP(AB15,Daten!$G$5:$H$10,2,1))</f>
        <v/>
      </c>
    </row>
    <row r="16" spans="1:37" ht="12.95" customHeight="1" x14ac:dyDescent="0.25">
      <c r="A16" s="134">
        <v>8</v>
      </c>
      <c r="B16" s="135"/>
      <c r="C16" s="147"/>
      <c r="D16" s="148"/>
      <c r="E16" s="148"/>
      <c r="F16" s="148"/>
      <c r="G16" s="148"/>
      <c r="H16" s="148"/>
      <c r="I16" s="148"/>
      <c r="J16" s="148"/>
      <c r="K16" s="148"/>
      <c r="L16" s="149"/>
      <c r="M16" s="147"/>
      <c r="N16" s="148"/>
      <c r="O16" s="148"/>
      <c r="P16" s="149"/>
      <c r="Q16" s="147"/>
      <c r="R16" s="149"/>
      <c r="S16" s="147"/>
      <c r="T16" s="148"/>
      <c r="U16" s="148"/>
      <c r="V16" s="149"/>
      <c r="W16" s="147"/>
      <c r="X16" s="148"/>
      <c r="Y16" s="148"/>
      <c r="Z16" s="148"/>
      <c r="AA16" s="150"/>
      <c r="AB16" s="100" t="str">
        <f t="shared" si="0"/>
        <v/>
      </c>
      <c r="AC16" s="157" t="str">
        <f>IF(ISERROR(VLOOKUP(AB16,Daten!$G$5:$H$10,2,1)),"",VLOOKUP(AB16,Daten!$G$5:$H$10,2,1))</f>
        <v/>
      </c>
    </row>
    <row r="17" spans="1:29" ht="12.95" customHeight="1" x14ac:dyDescent="0.25">
      <c r="A17" s="134">
        <v>9</v>
      </c>
      <c r="B17" s="135"/>
      <c r="C17" s="147"/>
      <c r="D17" s="148"/>
      <c r="E17" s="148"/>
      <c r="F17" s="148"/>
      <c r="G17" s="148"/>
      <c r="H17" s="148"/>
      <c r="I17" s="148"/>
      <c r="J17" s="148"/>
      <c r="K17" s="148"/>
      <c r="L17" s="149"/>
      <c r="M17" s="147"/>
      <c r="N17" s="148"/>
      <c r="O17" s="148"/>
      <c r="P17" s="149"/>
      <c r="Q17" s="147"/>
      <c r="R17" s="149"/>
      <c r="S17" s="147"/>
      <c r="T17" s="148"/>
      <c r="U17" s="148"/>
      <c r="V17" s="149"/>
      <c r="W17" s="147"/>
      <c r="X17" s="148"/>
      <c r="Y17" s="148"/>
      <c r="Z17" s="148"/>
      <c r="AA17" s="150"/>
      <c r="AB17" s="100" t="str">
        <f t="shared" si="0"/>
        <v/>
      </c>
      <c r="AC17" s="157" t="str">
        <f>IF(ISERROR(VLOOKUP(AB17,Daten!$G$5:$H$10,2,1)),"",VLOOKUP(AB17,Daten!$G$5:$H$10,2,1))</f>
        <v/>
      </c>
    </row>
    <row r="18" spans="1:29" ht="12.95" customHeight="1" x14ac:dyDescent="0.25">
      <c r="A18" s="140">
        <v>10</v>
      </c>
      <c r="B18" s="141"/>
      <c r="C18" s="142"/>
      <c r="D18" s="143"/>
      <c r="E18" s="143"/>
      <c r="F18" s="143"/>
      <c r="G18" s="143"/>
      <c r="H18" s="143"/>
      <c r="I18" s="143"/>
      <c r="J18" s="143"/>
      <c r="K18" s="143"/>
      <c r="L18" s="144"/>
      <c r="M18" s="142"/>
      <c r="N18" s="143"/>
      <c r="O18" s="143"/>
      <c r="P18" s="144"/>
      <c r="Q18" s="142"/>
      <c r="R18" s="144"/>
      <c r="S18" s="142"/>
      <c r="T18" s="143"/>
      <c r="U18" s="143"/>
      <c r="V18" s="144"/>
      <c r="W18" s="142"/>
      <c r="X18" s="143"/>
      <c r="Y18" s="143"/>
      <c r="Z18" s="143"/>
      <c r="AA18" s="145"/>
      <c r="AB18" s="106" t="str">
        <f t="shared" si="0"/>
        <v/>
      </c>
      <c r="AC18" s="158" t="str">
        <f>IF(ISERROR(VLOOKUP(AB18,Daten!$G$5:$H$10,2,1)),"",VLOOKUP(AB18,Daten!$G$5:$H$10,2,1))</f>
        <v/>
      </c>
    </row>
    <row r="19" spans="1:29" ht="12.95" customHeight="1" x14ac:dyDescent="0.25">
      <c r="A19" s="128">
        <v>11</v>
      </c>
      <c r="B19" s="146"/>
      <c r="C19" s="147"/>
      <c r="D19" s="148"/>
      <c r="E19" s="148"/>
      <c r="F19" s="148"/>
      <c r="G19" s="148"/>
      <c r="H19" s="148"/>
      <c r="I19" s="148"/>
      <c r="J19" s="148"/>
      <c r="K19" s="148"/>
      <c r="L19" s="149"/>
      <c r="M19" s="147"/>
      <c r="N19" s="148"/>
      <c r="O19" s="148"/>
      <c r="P19" s="149"/>
      <c r="Q19" s="147"/>
      <c r="R19" s="149"/>
      <c r="S19" s="147"/>
      <c r="T19" s="148"/>
      <c r="U19" s="148"/>
      <c r="V19" s="149"/>
      <c r="W19" s="147"/>
      <c r="X19" s="148"/>
      <c r="Y19" s="148"/>
      <c r="Z19" s="148"/>
      <c r="AA19" s="150"/>
      <c r="AB19" s="96" t="str">
        <f t="shared" si="0"/>
        <v/>
      </c>
      <c r="AC19" s="156" t="str">
        <f>IF(ISERROR(VLOOKUP(AB19,Daten!$G$5:$H$10,2,1)),"",VLOOKUP(AB19,Daten!$G$5:$H$10,2,1))</f>
        <v/>
      </c>
    </row>
    <row r="20" spans="1:29" ht="12.95" customHeight="1" x14ac:dyDescent="0.25">
      <c r="A20" s="134">
        <v>12</v>
      </c>
      <c r="B20" s="135"/>
      <c r="C20" s="147"/>
      <c r="D20" s="148"/>
      <c r="E20" s="148"/>
      <c r="F20" s="148"/>
      <c r="G20" s="148"/>
      <c r="H20" s="148"/>
      <c r="I20" s="148"/>
      <c r="J20" s="148"/>
      <c r="K20" s="148"/>
      <c r="L20" s="149"/>
      <c r="M20" s="147"/>
      <c r="N20" s="148"/>
      <c r="O20" s="148"/>
      <c r="P20" s="149"/>
      <c r="Q20" s="147"/>
      <c r="R20" s="149"/>
      <c r="S20" s="147"/>
      <c r="T20" s="148"/>
      <c r="U20" s="148"/>
      <c r="V20" s="149"/>
      <c r="W20" s="147"/>
      <c r="X20" s="148"/>
      <c r="Y20" s="148"/>
      <c r="Z20" s="148"/>
      <c r="AA20" s="150"/>
      <c r="AB20" s="100" t="str">
        <f t="shared" si="0"/>
        <v/>
      </c>
      <c r="AC20" s="157" t="str">
        <f>IF(ISERROR(VLOOKUP(AB20,Daten!$G$5:$H$10,2,1)),"",VLOOKUP(AB20,Daten!$G$5:$H$10,2,1))</f>
        <v/>
      </c>
    </row>
    <row r="21" spans="1:29" ht="12.95" customHeight="1" x14ac:dyDescent="0.25">
      <c r="A21" s="134">
        <v>13</v>
      </c>
      <c r="B21" s="135"/>
      <c r="C21" s="147"/>
      <c r="D21" s="148"/>
      <c r="E21" s="148"/>
      <c r="F21" s="148"/>
      <c r="G21" s="148"/>
      <c r="H21" s="148"/>
      <c r="I21" s="148"/>
      <c r="J21" s="148"/>
      <c r="K21" s="148"/>
      <c r="L21" s="149"/>
      <c r="M21" s="147"/>
      <c r="N21" s="148"/>
      <c r="O21" s="148"/>
      <c r="P21" s="149"/>
      <c r="Q21" s="147"/>
      <c r="R21" s="149"/>
      <c r="S21" s="147"/>
      <c r="T21" s="148"/>
      <c r="U21" s="148"/>
      <c r="V21" s="149"/>
      <c r="W21" s="147"/>
      <c r="X21" s="148"/>
      <c r="Y21" s="148"/>
      <c r="Z21" s="148"/>
      <c r="AA21" s="150"/>
      <c r="AB21" s="100" t="str">
        <f t="shared" si="0"/>
        <v/>
      </c>
      <c r="AC21" s="157" t="str">
        <f>IF(ISERROR(VLOOKUP(AB21,Daten!$G$5:$H$10,2,1)),"",VLOOKUP(AB21,Daten!$G$5:$H$10,2,1))</f>
        <v/>
      </c>
    </row>
    <row r="22" spans="1:29" ht="12.95" customHeight="1" x14ac:dyDescent="0.25">
      <c r="A22" s="134">
        <v>14</v>
      </c>
      <c r="B22" s="135"/>
      <c r="C22" s="147"/>
      <c r="D22" s="148"/>
      <c r="E22" s="148"/>
      <c r="F22" s="148"/>
      <c r="G22" s="148"/>
      <c r="H22" s="148"/>
      <c r="I22" s="148"/>
      <c r="J22" s="148"/>
      <c r="K22" s="148"/>
      <c r="L22" s="149"/>
      <c r="M22" s="147"/>
      <c r="N22" s="148"/>
      <c r="O22" s="148"/>
      <c r="P22" s="149"/>
      <c r="Q22" s="147"/>
      <c r="R22" s="149"/>
      <c r="S22" s="147"/>
      <c r="T22" s="148"/>
      <c r="U22" s="148"/>
      <c r="V22" s="149"/>
      <c r="W22" s="147"/>
      <c r="X22" s="148"/>
      <c r="Y22" s="148"/>
      <c r="Z22" s="148"/>
      <c r="AA22" s="150"/>
      <c r="AB22" s="100" t="str">
        <f t="shared" si="0"/>
        <v/>
      </c>
      <c r="AC22" s="157" t="str">
        <f>IF(ISERROR(VLOOKUP(AB22,Daten!$G$5:$H$10,2,1)),"",VLOOKUP(AB22,Daten!$G$5:$H$10,2,1))</f>
        <v/>
      </c>
    </row>
    <row r="23" spans="1:29" ht="12.95" customHeight="1" x14ac:dyDescent="0.25">
      <c r="A23" s="140">
        <v>15</v>
      </c>
      <c r="B23" s="141"/>
      <c r="C23" s="142"/>
      <c r="D23" s="143"/>
      <c r="E23" s="143"/>
      <c r="F23" s="143"/>
      <c r="G23" s="143"/>
      <c r="H23" s="143"/>
      <c r="I23" s="143"/>
      <c r="J23" s="143"/>
      <c r="K23" s="143"/>
      <c r="L23" s="144"/>
      <c r="M23" s="142"/>
      <c r="N23" s="143"/>
      <c r="O23" s="143"/>
      <c r="P23" s="144"/>
      <c r="Q23" s="142"/>
      <c r="R23" s="144"/>
      <c r="S23" s="142"/>
      <c r="T23" s="143"/>
      <c r="U23" s="143"/>
      <c r="V23" s="144"/>
      <c r="W23" s="142"/>
      <c r="X23" s="143"/>
      <c r="Y23" s="143"/>
      <c r="Z23" s="143"/>
      <c r="AA23" s="145"/>
      <c r="AB23" s="106" t="str">
        <f t="shared" si="0"/>
        <v/>
      </c>
      <c r="AC23" s="158" t="str">
        <f>IF(ISERROR(VLOOKUP(AB23,Daten!$G$5:$H$10,2,1)),"",VLOOKUP(AB23,Daten!$G$5:$H$10,2,1))</f>
        <v/>
      </c>
    </row>
    <row r="24" spans="1:29" ht="12.95" customHeight="1" x14ac:dyDescent="0.25">
      <c r="A24" s="128">
        <v>16</v>
      </c>
      <c r="B24" s="146"/>
      <c r="C24" s="147"/>
      <c r="D24" s="148"/>
      <c r="E24" s="148"/>
      <c r="F24" s="148"/>
      <c r="G24" s="148"/>
      <c r="H24" s="148"/>
      <c r="I24" s="148"/>
      <c r="J24" s="148"/>
      <c r="K24" s="148"/>
      <c r="L24" s="149"/>
      <c r="M24" s="147"/>
      <c r="N24" s="148"/>
      <c r="O24" s="148"/>
      <c r="P24" s="149"/>
      <c r="Q24" s="147"/>
      <c r="R24" s="149"/>
      <c r="S24" s="147"/>
      <c r="T24" s="148"/>
      <c r="U24" s="148"/>
      <c r="V24" s="149"/>
      <c r="W24" s="147"/>
      <c r="X24" s="148"/>
      <c r="Y24" s="148"/>
      <c r="Z24" s="148"/>
      <c r="AA24" s="150"/>
      <c r="AB24" s="96" t="str">
        <f t="shared" si="0"/>
        <v/>
      </c>
      <c r="AC24" s="156" t="str">
        <f>IF(ISERROR(VLOOKUP(AB24,Daten!$G$5:$H$10,2,1)),"",VLOOKUP(AB24,Daten!$G$5:$H$10,2,1))</f>
        <v/>
      </c>
    </row>
    <row r="25" spans="1:29" ht="12.95" customHeight="1" x14ac:dyDescent="0.25">
      <c r="A25" s="134">
        <v>17</v>
      </c>
      <c r="B25" s="135"/>
      <c r="C25" s="147"/>
      <c r="D25" s="148"/>
      <c r="E25" s="148"/>
      <c r="F25" s="148"/>
      <c r="G25" s="148"/>
      <c r="H25" s="148"/>
      <c r="I25" s="148"/>
      <c r="J25" s="148"/>
      <c r="K25" s="148"/>
      <c r="L25" s="149"/>
      <c r="M25" s="147"/>
      <c r="N25" s="148"/>
      <c r="O25" s="148"/>
      <c r="P25" s="149"/>
      <c r="Q25" s="147"/>
      <c r="R25" s="149"/>
      <c r="S25" s="147"/>
      <c r="T25" s="148"/>
      <c r="U25" s="148"/>
      <c r="V25" s="149"/>
      <c r="W25" s="147"/>
      <c r="X25" s="148"/>
      <c r="Y25" s="148"/>
      <c r="Z25" s="148"/>
      <c r="AA25" s="150"/>
      <c r="AB25" s="100" t="str">
        <f t="shared" si="0"/>
        <v/>
      </c>
      <c r="AC25" s="157" t="str">
        <f>IF(ISERROR(VLOOKUP(AB25,Daten!$G$5:$H$10,2,1)),"",VLOOKUP(AB25,Daten!$G$5:$H$10,2,1))</f>
        <v/>
      </c>
    </row>
    <row r="26" spans="1:29" ht="12.95" customHeight="1" x14ac:dyDescent="0.25">
      <c r="A26" s="134">
        <v>18</v>
      </c>
      <c r="B26" s="135"/>
      <c r="C26" s="147"/>
      <c r="D26" s="148"/>
      <c r="E26" s="148"/>
      <c r="F26" s="148"/>
      <c r="G26" s="148"/>
      <c r="H26" s="148"/>
      <c r="I26" s="148"/>
      <c r="J26" s="148"/>
      <c r="K26" s="148"/>
      <c r="L26" s="149"/>
      <c r="M26" s="147"/>
      <c r="N26" s="148"/>
      <c r="O26" s="148"/>
      <c r="P26" s="149"/>
      <c r="Q26" s="147"/>
      <c r="R26" s="149"/>
      <c r="S26" s="147"/>
      <c r="T26" s="148"/>
      <c r="U26" s="148"/>
      <c r="V26" s="149"/>
      <c r="W26" s="147"/>
      <c r="X26" s="148"/>
      <c r="Y26" s="148"/>
      <c r="Z26" s="148"/>
      <c r="AA26" s="150"/>
      <c r="AB26" s="100" t="str">
        <f t="shared" si="0"/>
        <v/>
      </c>
      <c r="AC26" s="157" t="str">
        <f>IF(ISERROR(VLOOKUP(AB26,Daten!$G$5:$H$10,2,1)),"",VLOOKUP(AB26,Daten!$G$5:$H$10,2,1))</f>
        <v/>
      </c>
    </row>
    <row r="27" spans="1:29" ht="12.95" customHeight="1" x14ac:dyDescent="0.25">
      <c r="A27" s="134">
        <v>19</v>
      </c>
      <c r="B27" s="135"/>
      <c r="C27" s="147"/>
      <c r="D27" s="148"/>
      <c r="E27" s="148"/>
      <c r="F27" s="148"/>
      <c r="G27" s="148"/>
      <c r="H27" s="148"/>
      <c r="I27" s="148"/>
      <c r="J27" s="148"/>
      <c r="K27" s="148"/>
      <c r="L27" s="149"/>
      <c r="M27" s="147"/>
      <c r="N27" s="148"/>
      <c r="O27" s="148"/>
      <c r="P27" s="149"/>
      <c r="Q27" s="147"/>
      <c r="R27" s="149"/>
      <c r="S27" s="147"/>
      <c r="T27" s="148"/>
      <c r="U27" s="148"/>
      <c r="V27" s="149"/>
      <c r="W27" s="147"/>
      <c r="X27" s="148"/>
      <c r="Y27" s="148"/>
      <c r="Z27" s="148"/>
      <c r="AA27" s="150"/>
      <c r="AB27" s="100" t="str">
        <f t="shared" si="0"/>
        <v/>
      </c>
      <c r="AC27" s="157" t="str">
        <f>IF(ISERROR(VLOOKUP(AB27,Daten!$G$5:$H$10,2,1)),"",VLOOKUP(AB27,Daten!$G$5:$H$10,2,1))</f>
        <v/>
      </c>
    </row>
    <row r="28" spans="1:29" ht="12.95" customHeight="1" x14ac:dyDescent="0.25">
      <c r="A28" s="140">
        <v>20</v>
      </c>
      <c r="B28" s="141"/>
      <c r="C28" s="142"/>
      <c r="D28" s="143"/>
      <c r="E28" s="143"/>
      <c r="F28" s="143"/>
      <c r="G28" s="143"/>
      <c r="H28" s="143"/>
      <c r="I28" s="143"/>
      <c r="J28" s="143"/>
      <c r="K28" s="143"/>
      <c r="L28" s="144"/>
      <c r="M28" s="142"/>
      <c r="N28" s="143"/>
      <c r="O28" s="143"/>
      <c r="P28" s="144"/>
      <c r="Q28" s="142"/>
      <c r="R28" s="144"/>
      <c r="S28" s="142"/>
      <c r="T28" s="143"/>
      <c r="U28" s="143"/>
      <c r="V28" s="144"/>
      <c r="W28" s="142"/>
      <c r="X28" s="143"/>
      <c r="Y28" s="143"/>
      <c r="Z28" s="143"/>
      <c r="AA28" s="145"/>
      <c r="AB28" s="106" t="str">
        <f t="shared" si="0"/>
        <v/>
      </c>
      <c r="AC28" s="158" t="str">
        <f>IF(ISERROR(VLOOKUP(AB28,Daten!$G$5:$H$10,2,1)),"",VLOOKUP(AB28,Daten!$G$5:$H$10,2,1))</f>
        <v/>
      </c>
    </row>
    <row r="29" spans="1:29" ht="12.95" customHeight="1" x14ac:dyDescent="0.25">
      <c r="A29" s="128">
        <v>21</v>
      </c>
      <c r="B29" s="146"/>
      <c r="C29" s="147"/>
      <c r="D29" s="148"/>
      <c r="E29" s="148"/>
      <c r="F29" s="148"/>
      <c r="G29" s="148"/>
      <c r="H29" s="148"/>
      <c r="I29" s="148"/>
      <c r="J29" s="148"/>
      <c r="K29" s="148"/>
      <c r="L29" s="149"/>
      <c r="M29" s="147"/>
      <c r="N29" s="148"/>
      <c r="O29" s="148"/>
      <c r="P29" s="149"/>
      <c r="Q29" s="147"/>
      <c r="R29" s="149"/>
      <c r="S29" s="147"/>
      <c r="T29" s="148"/>
      <c r="U29" s="148"/>
      <c r="V29" s="149"/>
      <c r="W29" s="147"/>
      <c r="X29" s="148"/>
      <c r="Y29" s="148"/>
      <c r="Z29" s="148"/>
      <c r="AA29" s="150"/>
      <c r="AB29" s="96" t="str">
        <f t="shared" si="0"/>
        <v/>
      </c>
      <c r="AC29" s="156" t="str">
        <f>IF(ISERROR(VLOOKUP(AB29,Daten!$G$5:$H$10,2,1)),"",VLOOKUP(AB29,Daten!$G$5:$H$10,2,1))</f>
        <v/>
      </c>
    </row>
    <row r="30" spans="1:29" ht="12.95" customHeight="1" x14ac:dyDescent="0.25">
      <c r="A30" s="134">
        <v>22</v>
      </c>
      <c r="B30" s="135"/>
      <c r="C30" s="136"/>
      <c r="D30" s="137"/>
      <c r="E30" s="137"/>
      <c r="F30" s="137"/>
      <c r="G30" s="137"/>
      <c r="H30" s="137"/>
      <c r="I30" s="137"/>
      <c r="J30" s="137"/>
      <c r="K30" s="137"/>
      <c r="L30" s="138"/>
      <c r="M30" s="136"/>
      <c r="N30" s="137"/>
      <c r="O30" s="137"/>
      <c r="P30" s="138"/>
      <c r="Q30" s="136"/>
      <c r="R30" s="138"/>
      <c r="S30" s="136"/>
      <c r="T30" s="137"/>
      <c r="U30" s="137"/>
      <c r="V30" s="138"/>
      <c r="W30" s="136"/>
      <c r="X30" s="137"/>
      <c r="Y30" s="137"/>
      <c r="Z30" s="137"/>
      <c r="AA30" s="139"/>
      <c r="AB30" s="100" t="str">
        <f t="shared" si="0"/>
        <v/>
      </c>
      <c r="AC30" s="157" t="str">
        <f>IF(ISERROR(VLOOKUP(AB30,Daten!$G$5:$H$10,2,1)),"",VLOOKUP(AB30,Daten!$G$5:$H$10,2,1))</f>
        <v/>
      </c>
    </row>
    <row r="31" spans="1:29" ht="12.95" customHeight="1" x14ac:dyDescent="0.25">
      <c r="A31" s="134">
        <v>23</v>
      </c>
      <c r="B31" s="135"/>
      <c r="C31" s="136"/>
      <c r="D31" s="137"/>
      <c r="E31" s="137"/>
      <c r="F31" s="137"/>
      <c r="G31" s="137"/>
      <c r="H31" s="137"/>
      <c r="I31" s="137"/>
      <c r="J31" s="137"/>
      <c r="K31" s="137"/>
      <c r="L31" s="138"/>
      <c r="M31" s="136"/>
      <c r="N31" s="137"/>
      <c r="O31" s="137"/>
      <c r="P31" s="138"/>
      <c r="Q31" s="136"/>
      <c r="R31" s="138"/>
      <c r="S31" s="136"/>
      <c r="T31" s="137"/>
      <c r="U31" s="137"/>
      <c r="V31" s="138"/>
      <c r="W31" s="136"/>
      <c r="X31" s="137"/>
      <c r="Y31" s="137"/>
      <c r="Z31" s="137"/>
      <c r="AA31" s="139"/>
      <c r="AB31" s="100" t="str">
        <f t="shared" si="0"/>
        <v/>
      </c>
      <c r="AC31" s="157" t="str">
        <f>IF(ISERROR(VLOOKUP(AB31,Daten!$G$5:$H$10,2,1)),"",VLOOKUP(AB31,Daten!$G$5:$H$10,2,1))</f>
        <v/>
      </c>
    </row>
    <row r="32" spans="1:29" ht="12.95" customHeight="1" x14ac:dyDescent="0.25">
      <c r="A32" s="134">
        <v>24</v>
      </c>
      <c r="B32" s="135"/>
      <c r="C32" s="136"/>
      <c r="D32" s="137"/>
      <c r="E32" s="137"/>
      <c r="F32" s="137"/>
      <c r="G32" s="137"/>
      <c r="H32" s="137"/>
      <c r="I32" s="137"/>
      <c r="J32" s="137"/>
      <c r="K32" s="137"/>
      <c r="L32" s="138"/>
      <c r="M32" s="136"/>
      <c r="N32" s="137"/>
      <c r="O32" s="137"/>
      <c r="P32" s="138"/>
      <c r="Q32" s="136"/>
      <c r="R32" s="138"/>
      <c r="S32" s="136"/>
      <c r="T32" s="137"/>
      <c r="U32" s="137"/>
      <c r="V32" s="138"/>
      <c r="W32" s="136"/>
      <c r="X32" s="137"/>
      <c r="Y32" s="137"/>
      <c r="Z32" s="137"/>
      <c r="AA32" s="139"/>
      <c r="AB32" s="100" t="str">
        <f t="shared" si="0"/>
        <v/>
      </c>
      <c r="AC32" s="157" t="str">
        <f>IF(ISERROR(VLOOKUP(AB32,Daten!$G$5:$H$10,2,1)),"",VLOOKUP(AB32,Daten!$G$5:$H$10,2,1))</f>
        <v/>
      </c>
    </row>
    <row r="33" spans="1:29" ht="12.95" customHeight="1" x14ac:dyDescent="0.25">
      <c r="A33" s="140">
        <v>25</v>
      </c>
      <c r="B33" s="141"/>
      <c r="C33" s="142"/>
      <c r="D33" s="143"/>
      <c r="E33" s="143"/>
      <c r="F33" s="143"/>
      <c r="G33" s="143"/>
      <c r="H33" s="143"/>
      <c r="I33" s="143"/>
      <c r="J33" s="143"/>
      <c r="K33" s="143"/>
      <c r="L33" s="144"/>
      <c r="M33" s="142"/>
      <c r="N33" s="143"/>
      <c r="O33" s="143"/>
      <c r="P33" s="144"/>
      <c r="Q33" s="142"/>
      <c r="R33" s="144"/>
      <c r="S33" s="142"/>
      <c r="T33" s="143"/>
      <c r="U33" s="143"/>
      <c r="V33" s="144"/>
      <c r="W33" s="142"/>
      <c r="X33" s="143"/>
      <c r="Y33" s="143"/>
      <c r="Z33" s="143"/>
      <c r="AA33" s="145"/>
      <c r="AB33" s="106" t="str">
        <f t="shared" si="0"/>
        <v/>
      </c>
      <c r="AC33" s="158" t="str">
        <f>IF(ISERROR(VLOOKUP(AB33,Daten!$G$5:$H$10,2,1)),"",VLOOKUP(AB33,Daten!$G$5:$H$10,2,1))</f>
        <v/>
      </c>
    </row>
    <row r="34" spans="1:29" ht="12.95" customHeight="1" x14ac:dyDescent="0.25">
      <c r="A34" s="128">
        <v>26</v>
      </c>
      <c r="B34" s="146"/>
      <c r="C34" s="147"/>
      <c r="D34" s="148"/>
      <c r="E34" s="148"/>
      <c r="F34" s="148"/>
      <c r="G34" s="148"/>
      <c r="H34" s="148"/>
      <c r="I34" s="148"/>
      <c r="J34" s="148"/>
      <c r="K34" s="148"/>
      <c r="L34" s="149"/>
      <c r="M34" s="147"/>
      <c r="N34" s="148"/>
      <c r="O34" s="148"/>
      <c r="P34" s="149"/>
      <c r="Q34" s="147"/>
      <c r="R34" s="149"/>
      <c r="S34" s="147"/>
      <c r="T34" s="148"/>
      <c r="U34" s="148"/>
      <c r="V34" s="149"/>
      <c r="W34" s="147"/>
      <c r="X34" s="148"/>
      <c r="Y34" s="148"/>
      <c r="Z34" s="148"/>
      <c r="AA34" s="150"/>
      <c r="AB34" s="96" t="str">
        <f t="shared" si="0"/>
        <v/>
      </c>
      <c r="AC34" s="156" t="str">
        <f>IF(ISERROR(VLOOKUP(AB34,Daten!$G$5:$H$10,2,1)),"",VLOOKUP(AB34,Daten!$G$5:$H$10,2,1))</f>
        <v/>
      </c>
    </row>
    <row r="35" spans="1:29" ht="12.95" customHeight="1" x14ac:dyDescent="0.25">
      <c r="A35" s="134">
        <v>27</v>
      </c>
      <c r="B35" s="135"/>
      <c r="C35" s="136"/>
      <c r="D35" s="137"/>
      <c r="E35" s="137"/>
      <c r="F35" s="137"/>
      <c r="G35" s="137"/>
      <c r="H35" s="137"/>
      <c r="I35" s="137"/>
      <c r="J35" s="137"/>
      <c r="K35" s="137"/>
      <c r="L35" s="138"/>
      <c r="M35" s="136"/>
      <c r="N35" s="137"/>
      <c r="O35" s="137"/>
      <c r="P35" s="138"/>
      <c r="Q35" s="136"/>
      <c r="R35" s="138"/>
      <c r="S35" s="136"/>
      <c r="T35" s="137"/>
      <c r="U35" s="137"/>
      <c r="V35" s="138"/>
      <c r="W35" s="136"/>
      <c r="X35" s="137"/>
      <c r="Y35" s="137"/>
      <c r="Z35" s="137"/>
      <c r="AA35" s="139"/>
      <c r="AB35" s="100" t="str">
        <f t="shared" si="0"/>
        <v/>
      </c>
      <c r="AC35" s="157" t="str">
        <f>IF(ISERROR(VLOOKUP(AB35,Daten!$G$5:$H$10,2,1)),"",VLOOKUP(AB35,Daten!$G$5:$H$10,2,1))</f>
        <v/>
      </c>
    </row>
    <row r="36" spans="1:29" ht="12.95" customHeight="1" x14ac:dyDescent="0.25">
      <c r="A36" s="134">
        <v>28</v>
      </c>
      <c r="B36" s="135"/>
      <c r="C36" s="136"/>
      <c r="D36" s="137"/>
      <c r="E36" s="137"/>
      <c r="F36" s="137"/>
      <c r="G36" s="137"/>
      <c r="H36" s="137"/>
      <c r="I36" s="137"/>
      <c r="J36" s="137"/>
      <c r="K36" s="137"/>
      <c r="L36" s="138"/>
      <c r="M36" s="136"/>
      <c r="N36" s="137"/>
      <c r="O36" s="137"/>
      <c r="P36" s="138"/>
      <c r="Q36" s="136"/>
      <c r="R36" s="138"/>
      <c r="S36" s="136"/>
      <c r="T36" s="137"/>
      <c r="U36" s="137"/>
      <c r="V36" s="138"/>
      <c r="W36" s="136"/>
      <c r="X36" s="137"/>
      <c r="Y36" s="137"/>
      <c r="Z36" s="137"/>
      <c r="AA36" s="139"/>
      <c r="AB36" s="100" t="str">
        <f t="shared" si="0"/>
        <v/>
      </c>
      <c r="AC36" s="157" t="str">
        <f>IF(ISERROR(VLOOKUP(AB36,Daten!$G$5:$H$10,2,1)),"",VLOOKUP(AB36,Daten!$G$5:$H$10,2,1))</f>
        <v/>
      </c>
    </row>
    <row r="37" spans="1:29" ht="12.95" customHeight="1" x14ac:dyDescent="0.25">
      <c r="A37" s="134">
        <v>29</v>
      </c>
      <c r="B37" s="135"/>
      <c r="C37" s="136"/>
      <c r="D37" s="137"/>
      <c r="E37" s="137"/>
      <c r="F37" s="137"/>
      <c r="G37" s="137"/>
      <c r="H37" s="137"/>
      <c r="I37" s="137"/>
      <c r="J37" s="137"/>
      <c r="K37" s="137"/>
      <c r="L37" s="138"/>
      <c r="M37" s="136"/>
      <c r="N37" s="137"/>
      <c r="O37" s="137"/>
      <c r="P37" s="138"/>
      <c r="Q37" s="136"/>
      <c r="R37" s="138"/>
      <c r="S37" s="136"/>
      <c r="T37" s="137"/>
      <c r="U37" s="137"/>
      <c r="V37" s="138"/>
      <c r="W37" s="136"/>
      <c r="X37" s="137"/>
      <c r="Y37" s="137"/>
      <c r="Z37" s="137"/>
      <c r="AA37" s="139"/>
      <c r="AB37" s="100" t="str">
        <f t="shared" si="0"/>
        <v/>
      </c>
      <c r="AC37" s="157" t="str">
        <f>IF(ISERROR(VLOOKUP(AB37,Daten!$G$5:$H$10,2,1)),"",VLOOKUP(AB37,Daten!$G$5:$H$10,2,1))</f>
        <v/>
      </c>
    </row>
    <row r="38" spans="1:29" ht="12.95" customHeight="1" thickBot="1" x14ac:dyDescent="0.3">
      <c r="A38" s="140">
        <v>30</v>
      </c>
      <c r="B38" s="151"/>
      <c r="C38" s="152"/>
      <c r="D38" s="153"/>
      <c r="E38" s="153"/>
      <c r="F38" s="153"/>
      <c r="G38" s="153"/>
      <c r="H38" s="153"/>
      <c r="I38" s="153"/>
      <c r="J38" s="153"/>
      <c r="K38" s="153"/>
      <c r="L38" s="154"/>
      <c r="M38" s="152"/>
      <c r="N38" s="153"/>
      <c r="O38" s="153"/>
      <c r="P38" s="154"/>
      <c r="Q38" s="152"/>
      <c r="R38" s="154"/>
      <c r="S38" s="152"/>
      <c r="T38" s="153"/>
      <c r="U38" s="153"/>
      <c r="V38" s="154"/>
      <c r="W38" s="152"/>
      <c r="X38" s="153"/>
      <c r="Y38" s="153"/>
      <c r="Z38" s="153"/>
      <c r="AA38" s="155"/>
      <c r="AB38" s="106" t="str">
        <f t="shared" si="0"/>
        <v/>
      </c>
      <c r="AC38" s="158" t="str">
        <f>IF(ISERROR(VLOOKUP(AB38,Daten!$G$5:$H$10,2,1)),"",VLOOKUP(AB38,Daten!$G$5:$H$10,2,1))</f>
        <v/>
      </c>
    </row>
    <row r="39" spans="1:29" ht="15" customHeight="1" thickTop="1" x14ac:dyDescent="0.25">
      <c r="A39" s="181" t="s">
        <v>48</v>
      </c>
      <c r="B39" s="181"/>
      <c r="C39" s="107" t="str">
        <f>IF(COUNTBLANK(C9:C38)=30,"",SUM(C9:C38))</f>
        <v/>
      </c>
      <c r="D39" s="108" t="str">
        <f t="shared" ref="D39:AA39" si="1">IF(COUNTBLANK(D9:D38)=30,"",SUM(D9:D38))</f>
        <v/>
      </c>
      <c r="E39" s="108" t="str">
        <f t="shared" si="1"/>
        <v/>
      </c>
      <c r="F39" s="108" t="str">
        <f t="shared" si="1"/>
        <v/>
      </c>
      <c r="G39" s="108" t="str">
        <f t="shared" si="1"/>
        <v/>
      </c>
      <c r="H39" s="108" t="str">
        <f t="shared" si="1"/>
        <v/>
      </c>
      <c r="I39" s="108" t="str">
        <f t="shared" si="1"/>
        <v/>
      </c>
      <c r="J39" s="108" t="str">
        <f t="shared" si="1"/>
        <v/>
      </c>
      <c r="K39" s="108" t="str">
        <f t="shared" si="1"/>
        <v/>
      </c>
      <c r="L39" s="109" t="str">
        <f t="shared" si="1"/>
        <v/>
      </c>
      <c r="M39" s="107" t="str">
        <f t="shared" si="1"/>
        <v/>
      </c>
      <c r="N39" s="108" t="str">
        <f t="shared" si="1"/>
        <v/>
      </c>
      <c r="O39" s="108" t="str">
        <f t="shared" si="1"/>
        <v/>
      </c>
      <c r="P39" s="109" t="str">
        <f t="shared" si="1"/>
        <v/>
      </c>
      <c r="Q39" s="107" t="str">
        <f t="shared" si="1"/>
        <v/>
      </c>
      <c r="R39" s="109" t="str">
        <f t="shared" si="1"/>
        <v/>
      </c>
      <c r="S39" s="107" t="str">
        <f t="shared" si="1"/>
        <v/>
      </c>
      <c r="T39" s="108" t="str">
        <f t="shared" si="1"/>
        <v/>
      </c>
      <c r="U39" s="108" t="str">
        <f t="shared" si="1"/>
        <v/>
      </c>
      <c r="V39" s="109" t="str">
        <f t="shared" si="1"/>
        <v/>
      </c>
      <c r="W39" s="107" t="str">
        <f t="shared" si="1"/>
        <v/>
      </c>
      <c r="X39" s="108" t="str">
        <f t="shared" si="1"/>
        <v/>
      </c>
      <c r="Y39" s="108" t="str">
        <f t="shared" si="1"/>
        <v/>
      </c>
      <c r="Z39" s="108" t="str">
        <f t="shared" si="1"/>
        <v/>
      </c>
      <c r="AA39" s="109" t="str">
        <f t="shared" si="1"/>
        <v/>
      </c>
      <c r="AB39" s="110"/>
      <c r="AC39" s="84"/>
    </row>
    <row r="40" spans="1:29" ht="15" customHeight="1" x14ac:dyDescent="0.25">
      <c r="A40" s="182" t="s">
        <v>49</v>
      </c>
      <c r="B40" s="182"/>
      <c r="C40" s="111" t="str">
        <f>IF(COUNTBLANK(C9:C38)=30,"",C39/(C$8*$L$3))</f>
        <v/>
      </c>
      <c r="D40" s="112" t="str">
        <f t="shared" ref="D40:AA40" si="2">IF(COUNTBLANK(D9:D38)=30,"",D39/(D$8*$L$3))</f>
        <v/>
      </c>
      <c r="E40" s="112" t="str">
        <f t="shared" si="2"/>
        <v/>
      </c>
      <c r="F40" s="112" t="str">
        <f t="shared" si="2"/>
        <v/>
      </c>
      <c r="G40" s="112" t="str">
        <f t="shared" si="2"/>
        <v/>
      </c>
      <c r="H40" s="112" t="str">
        <f t="shared" si="2"/>
        <v/>
      </c>
      <c r="I40" s="112" t="str">
        <f t="shared" si="2"/>
        <v/>
      </c>
      <c r="J40" s="112" t="str">
        <f t="shared" si="2"/>
        <v/>
      </c>
      <c r="K40" s="112" t="str">
        <f t="shared" si="2"/>
        <v/>
      </c>
      <c r="L40" s="113" t="str">
        <f t="shared" si="2"/>
        <v/>
      </c>
      <c r="M40" s="111" t="str">
        <f t="shared" si="2"/>
        <v/>
      </c>
      <c r="N40" s="112" t="str">
        <f t="shared" si="2"/>
        <v/>
      </c>
      <c r="O40" s="112" t="str">
        <f t="shared" si="2"/>
        <v/>
      </c>
      <c r="P40" s="113" t="str">
        <f t="shared" si="2"/>
        <v/>
      </c>
      <c r="Q40" s="111" t="str">
        <f t="shared" si="2"/>
        <v/>
      </c>
      <c r="R40" s="113" t="str">
        <f t="shared" si="2"/>
        <v/>
      </c>
      <c r="S40" s="111" t="str">
        <f t="shared" si="2"/>
        <v/>
      </c>
      <c r="T40" s="112" t="str">
        <f t="shared" si="2"/>
        <v/>
      </c>
      <c r="U40" s="112" t="str">
        <f t="shared" si="2"/>
        <v/>
      </c>
      <c r="V40" s="113" t="str">
        <f t="shared" si="2"/>
        <v/>
      </c>
      <c r="W40" s="111" t="str">
        <f t="shared" si="2"/>
        <v/>
      </c>
      <c r="X40" s="112" t="str">
        <f t="shared" si="2"/>
        <v/>
      </c>
      <c r="Y40" s="112" t="str">
        <f t="shared" si="2"/>
        <v/>
      </c>
      <c r="Z40" s="112" t="str">
        <f t="shared" si="2"/>
        <v/>
      </c>
      <c r="AA40" s="113" t="str">
        <f t="shared" si="2"/>
        <v/>
      </c>
      <c r="AB40" s="84"/>
      <c r="AC40" s="84"/>
    </row>
    <row r="41" spans="1:29" ht="15" customHeight="1" x14ac:dyDescent="0.25"/>
    <row r="42" spans="1:29" x14ac:dyDescent="0.25">
      <c r="C42" s="189" t="s">
        <v>16</v>
      </c>
      <c r="D42" s="189"/>
      <c r="E42" s="189"/>
      <c r="F42" s="189"/>
      <c r="G42" s="114">
        <v>1</v>
      </c>
      <c r="H42" s="114">
        <v>2</v>
      </c>
      <c r="I42" s="114">
        <v>3</v>
      </c>
      <c r="J42" s="114">
        <v>4</v>
      </c>
      <c r="K42" s="114">
        <v>5</v>
      </c>
      <c r="L42" s="114">
        <v>6</v>
      </c>
      <c r="M42" s="188" t="s">
        <v>53</v>
      </c>
      <c r="N42" s="188"/>
    </row>
    <row r="43" spans="1:29" x14ac:dyDescent="0.25">
      <c r="C43" s="190" t="s">
        <v>52</v>
      </c>
      <c r="D43" s="190"/>
      <c r="E43" s="190"/>
      <c r="F43" s="190"/>
      <c r="G43" s="115" t="str">
        <f>IF(COUNTBLANK($AC$9:$AC$38)=30,"",COUNTIF($AC$9:$AC$38,G$42))</f>
        <v/>
      </c>
      <c r="H43" s="115" t="str">
        <f t="shared" ref="H43:L43" si="3">IF(COUNTBLANK($AC$9:$AC$38)=30,"",COUNTIF($AC$9:$AC$38,H$42))</f>
        <v/>
      </c>
      <c r="I43" s="115" t="str">
        <f t="shared" si="3"/>
        <v/>
      </c>
      <c r="J43" s="115" t="str">
        <f t="shared" si="3"/>
        <v/>
      </c>
      <c r="K43" s="115" t="str">
        <f t="shared" si="3"/>
        <v/>
      </c>
      <c r="L43" s="115" t="str">
        <f t="shared" si="3"/>
        <v/>
      </c>
      <c r="M43" s="184" t="str">
        <f>IF(COUNTBLANK(AC9:AC38)=30,"",AVERAGE(AC9:AC38))</f>
        <v/>
      </c>
      <c r="N43" s="185"/>
    </row>
  </sheetData>
  <sheetProtection sheet="1" objects="1" scenarios="1"/>
  <mergeCells count="20">
    <mergeCell ref="A39:B39"/>
    <mergeCell ref="A40:B40"/>
    <mergeCell ref="Y1:AA1"/>
    <mergeCell ref="M43:N43"/>
    <mergeCell ref="A6:B7"/>
    <mergeCell ref="M42:N42"/>
    <mergeCell ref="C42:F42"/>
    <mergeCell ref="C43:F43"/>
    <mergeCell ref="AE9:AK9"/>
    <mergeCell ref="M4:P4"/>
    <mergeCell ref="Q4:R4"/>
    <mergeCell ref="S4:V4"/>
    <mergeCell ref="W4:AA4"/>
    <mergeCell ref="AE8:AK8"/>
    <mergeCell ref="C7:AA7"/>
    <mergeCell ref="E3:F3"/>
    <mergeCell ref="C3:D3"/>
    <mergeCell ref="AB4:AB7"/>
    <mergeCell ref="AC4:AC7"/>
    <mergeCell ref="C4:L4"/>
  </mergeCells>
  <dataValidations count="1">
    <dataValidation type="whole" allowBlank="1" showInputMessage="1" showErrorMessage="1" errorTitle="ungültiger BE-Wert" error="Der eingegebeneWert liegt außerhalb der erreichbaren Bewertungseinheiten dieser Teilaufgabe. " sqref="C9:AA38">
      <formula1>0</formula1>
      <formula2>C$8</formula2>
    </dataValidation>
  </dataValidations>
  <pageMargins left="0.31496062992125984" right="0.31496062992125984" top="0.31496062992125984" bottom="0.31496062992125984" header="0.31496062992125984" footer="0.31496062992125984"/>
  <pageSetup paperSize="9" scale="86" orientation="landscape" verticalDpi="0" r:id="rId1"/>
  <ignoredErrors>
    <ignoredError sqref="AB9:AB38 C39:AA4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052" r:id="rId4" name="Group Box 4">
              <controlPr defaultSize="0" autoFill="0" autoPict="0">
                <anchor moveWithCells="1">
                  <from>
                    <xdr:col>30</xdr:col>
                    <xdr:colOff>85725</xdr:colOff>
                    <xdr:row>5</xdr:row>
                    <xdr:rowOff>76200</xdr:rowOff>
                  </from>
                  <to>
                    <xdr:col>36</xdr:col>
                    <xdr:colOff>190500</xdr:colOff>
                    <xdr:row>5</xdr:row>
                    <xdr:rowOff>771525</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30</xdr:col>
                    <xdr:colOff>114300</xdr:colOff>
                    <xdr:row>5</xdr:row>
                    <xdr:rowOff>476250</xdr:rowOff>
                  </from>
                  <to>
                    <xdr:col>36</xdr:col>
                    <xdr:colOff>142875</xdr:colOff>
                    <xdr:row>5</xdr:row>
                    <xdr:rowOff>714375</xdr:rowOff>
                  </to>
                </anchor>
              </controlPr>
            </control>
          </mc:Choice>
        </mc:AlternateContent>
        <mc:AlternateContent xmlns:mc="http://schemas.openxmlformats.org/markup-compatibility/2006">
          <mc:Choice Requires="x14">
            <control shapeId="2054" r:id="rId6" name="Option Button 6">
              <controlPr defaultSize="0" autoFill="0" autoLine="0" autoPict="0">
                <anchor moveWithCells="1">
                  <from>
                    <xdr:col>30</xdr:col>
                    <xdr:colOff>123825</xdr:colOff>
                    <xdr:row>5</xdr:row>
                    <xdr:rowOff>190500</xdr:rowOff>
                  </from>
                  <to>
                    <xdr:col>36</xdr:col>
                    <xdr:colOff>47625</xdr:colOff>
                    <xdr:row>5</xdr:row>
                    <xdr:rowOff>447675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stopIfTrue="1" id="{6DBB83B2-937D-4E32-AD0A-32B90B72DCFB}">
            <xm:f>Daten!$E$3</xm:f>
            <x14:dxf>
              <font>
                <color theme="0"/>
              </font>
              <border>
                <left/>
                <right/>
                <top/>
                <bottom/>
                <vertical/>
                <horizontal/>
              </border>
            </x14:dxf>
          </x14:cfRule>
          <xm:sqref>AE8:AK12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showGridLines="0" workbookViewId="0">
      <selection activeCell="I3" sqref="I3"/>
    </sheetView>
  </sheetViews>
  <sheetFormatPr baseColWidth="10" defaultRowHeight="15" x14ac:dyDescent="0.25"/>
  <sheetData/>
  <sheetProtection sheet="1" objects="1" scenarios="1"/>
  <pageMargins left="0.39370078740157483" right="0.39370078740157483" top="0.78740157480314965" bottom="0.39370078740157483" header="0.31496062992125984"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3"/>
  <sheetViews>
    <sheetView showGridLines="0" showZeros="0" workbookViewId="0">
      <selection activeCell="H6" sqref="H6"/>
    </sheetView>
  </sheetViews>
  <sheetFormatPr baseColWidth="10" defaultRowHeight="15" x14ac:dyDescent="0.25"/>
  <cols>
    <col min="1" max="1" width="3.85546875" style="43" customWidth="1"/>
    <col min="2" max="3" width="40.85546875" style="19" customWidth="1"/>
    <col min="4" max="4" width="6.140625" style="20" customWidth="1"/>
    <col min="5" max="5" width="3.7109375" style="20" customWidth="1"/>
    <col min="6" max="6" width="7.85546875" style="20" customWidth="1"/>
    <col min="7" max="7" width="1.5703125" style="20" customWidth="1"/>
    <col min="8" max="11" width="7.85546875" style="20" customWidth="1"/>
    <col min="12" max="12" width="4.5703125" style="20" customWidth="1"/>
    <col min="13" max="16384" width="11.42578125" style="20"/>
  </cols>
  <sheetData>
    <row r="1" spans="1:11" ht="17.25" customHeight="1" thickBot="1" x14ac:dyDescent="0.3">
      <c r="A1" s="18" t="s">
        <v>55</v>
      </c>
      <c r="F1" s="202" t="s">
        <v>56</v>
      </c>
      <c r="G1" s="202"/>
      <c r="H1" s="202"/>
      <c r="I1" s="202"/>
      <c r="J1" s="202"/>
      <c r="K1" s="202"/>
    </row>
    <row r="2" spans="1:11" ht="60" customHeight="1" thickTop="1" x14ac:dyDescent="0.25">
      <c r="A2" s="203" t="s">
        <v>57</v>
      </c>
      <c r="B2" s="203"/>
      <c r="C2" s="203"/>
      <c r="D2" s="203"/>
      <c r="E2" s="66"/>
      <c r="F2" s="204" t="s">
        <v>58</v>
      </c>
      <c r="G2" s="205"/>
      <c r="H2" s="205"/>
      <c r="I2" s="205"/>
      <c r="J2" s="205"/>
      <c r="K2" s="206"/>
    </row>
    <row r="3" spans="1:11" ht="19.5" customHeight="1" thickBot="1" x14ac:dyDescent="0.3">
      <c r="A3" s="213" t="s">
        <v>116</v>
      </c>
      <c r="B3" s="213"/>
      <c r="C3" s="213"/>
      <c r="D3" s="213"/>
      <c r="E3" s="66"/>
      <c r="F3" s="207"/>
      <c r="G3" s="208"/>
      <c r="H3" s="208"/>
      <c r="I3" s="208"/>
      <c r="J3" s="208"/>
      <c r="K3" s="209"/>
    </row>
    <row r="4" spans="1:11" ht="15.75" customHeight="1" thickTop="1" thickBot="1" x14ac:dyDescent="0.3">
      <c r="A4" s="22"/>
      <c r="B4" s="22"/>
      <c r="C4" s="22"/>
      <c r="D4" s="22" t="s">
        <v>60</v>
      </c>
      <c r="F4" s="210"/>
      <c r="G4" s="208"/>
      <c r="H4" s="211"/>
      <c r="I4" s="211"/>
      <c r="J4" s="211"/>
      <c r="K4" s="212"/>
    </row>
    <row r="5" spans="1:11" ht="16.5" thickTop="1" thickBot="1" x14ac:dyDescent="0.3">
      <c r="A5" s="23" t="s">
        <v>61</v>
      </c>
      <c r="B5" s="214" t="s">
        <v>62</v>
      </c>
      <c r="C5" s="214"/>
      <c r="D5" s="214"/>
      <c r="E5" s="24"/>
      <c r="F5" s="25" t="s">
        <v>63</v>
      </c>
      <c r="G5" s="26"/>
      <c r="H5" s="25" t="s">
        <v>64</v>
      </c>
      <c r="I5" s="25" t="s">
        <v>65</v>
      </c>
      <c r="J5" s="25" t="s">
        <v>66</v>
      </c>
      <c r="K5" s="25" t="s">
        <v>67</v>
      </c>
    </row>
    <row r="6" spans="1:11" ht="15.75" thickTop="1" x14ac:dyDescent="0.25">
      <c r="A6" s="27"/>
      <c r="B6" s="28" t="s">
        <v>89</v>
      </c>
      <c r="C6" s="28"/>
      <c r="D6" s="29" t="str">
        <f>IF(SUM(F6:K6)=0,"",SUM(F6:K6))</f>
        <v/>
      </c>
      <c r="E6" s="30"/>
      <c r="F6" s="31" t="str">
        <f>Klasse!L3</f>
        <v/>
      </c>
      <c r="G6" s="26"/>
      <c r="H6" s="119"/>
      <c r="I6" s="120"/>
      <c r="J6" s="120"/>
      <c r="K6" s="121"/>
    </row>
    <row r="7" spans="1:11" ht="6.75" customHeight="1" x14ac:dyDescent="0.25">
      <c r="D7" s="20" t="str">
        <f t="shared" ref="D7:D33" si="0">IF(SUM(F7:K7)=0,"",SUM(F7:K7))</f>
        <v/>
      </c>
      <c r="E7" s="44"/>
      <c r="F7" s="39"/>
      <c r="G7" s="26"/>
      <c r="H7" s="122"/>
      <c r="I7" s="123"/>
      <c r="J7" s="123"/>
      <c r="K7" s="124"/>
    </row>
    <row r="8" spans="1:11" ht="31.5" customHeight="1" x14ac:dyDescent="0.25">
      <c r="A8" s="23" t="s">
        <v>68</v>
      </c>
      <c r="B8" s="215" t="s">
        <v>115</v>
      </c>
      <c r="C8" s="215"/>
      <c r="D8" s="45" t="str">
        <f t="shared" si="0"/>
        <v/>
      </c>
      <c r="E8" s="46"/>
      <c r="F8" s="39"/>
      <c r="G8" s="26"/>
      <c r="H8" s="122"/>
      <c r="I8" s="123"/>
      <c r="J8" s="123"/>
      <c r="K8" s="124"/>
    </row>
    <row r="9" spans="1:11" x14ac:dyDescent="0.25">
      <c r="B9" s="19" t="s">
        <v>90</v>
      </c>
      <c r="D9" s="29" t="str">
        <f t="shared" si="0"/>
        <v/>
      </c>
      <c r="E9" s="47"/>
      <c r="F9" s="35" t="str">
        <f>Klasse!C39</f>
        <v/>
      </c>
      <c r="G9" s="26"/>
      <c r="H9" s="125"/>
      <c r="I9" s="126"/>
      <c r="J9" s="126"/>
      <c r="K9" s="127"/>
    </row>
    <row r="10" spans="1:11" x14ac:dyDescent="0.25">
      <c r="B10" s="19" t="s">
        <v>91</v>
      </c>
      <c r="D10" s="29" t="str">
        <f t="shared" si="0"/>
        <v/>
      </c>
      <c r="E10" s="47"/>
      <c r="F10" s="35" t="str">
        <f>Klasse!D39</f>
        <v/>
      </c>
      <c r="G10" s="26"/>
      <c r="H10" s="125"/>
      <c r="I10" s="126"/>
      <c r="J10" s="126"/>
      <c r="K10" s="127"/>
    </row>
    <row r="11" spans="1:11" x14ac:dyDescent="0.25">
      <c r="B11" s="19" t="s">
        <v>92</v>
      </c>
      <c r="D11" s="29" t="str">
        <f t="shared" si="0"/>
        <v/>
      </c>
      <c r="E11" s="47"/>
      <c r="F11" s="35" t="str">
        <f>Klasse!E39</f>
        <v/>
      </c>
      <c r="G11" s="26"/>
      <c r="H11" s="125"/>
      <c r="I11" s="126"/>
      <c r="J11" s="126"/>
      <c r="K11" s="127"/>
    </row>
    <row r="12" spans="1:11" x14ac:dyDescent="0.25">
      <c r="B12" s="19" t="s">
        <v>93</v>
      </c>
      <c r="D12" s="29" t="str">
        <f t="shared" si="0"/>
        <v/>
      </c>
      <c r="E12" s="47"/>
      <c r="F12" s="35" t="str">
        <f>Klasse!F39</f>
        <v/>
      </c>
      <c r="G12" s="26"/>
      <c r="H12" s="125"/>
      <c r="I12" s="126"/>
      <c r="J12" s="126"/>
      <c r="K12" s="127"/>
    </row>
    <row r="13" spans="1:11" x14ac:dyDescent="0.25">
      <c r="B13" s="19" t="s">
        <v>94</v>
      </c>
      <c r="D13" s="29" t="str">
        <f t="shared" si="0"/>
        <v/>
      </c>
      <c r="E13" s="47"/>
      <c r="F13" s="35" t="str">
        <f>Klasse!G39</f>
        <v/>
      </c>
      <c r="G13" s="26"/>
      <c r="H13" s="125"/>
      <c r="I13" s="126"/>
      <c r="J13" s="126"/>
      <c r="K13" s="127"/>
    </row>
    <row r="14" spans="1:11" x14ac:dyDescent="0.25">
      <c r="B14" s="19" t="s">
        <v>95</v>
      </c>
      <c r="D14" s="29" t="str">
        <f t="shared" si="0"/>
        <v/>
      </c>
      <c r="E14" s="47"/>
      <c r="F14" s="35" t="str">
        <f>Klasse!H39</f>
        <v/>
      </c>
      <c r="G14" s="26"/>
      <c r="H14" s="125"/>
      <c r="I14" s="126"/>
      <c r="J14" s="126"/>
      <c r="K14" s="127"/>
    </row>
    <row r="15" spans="1:11" x14ac:dyDescent="0.25">
      <c r="B15" s="19" t="s">
        <v>96</v>
      </c>
      <c r="D15" s="29" t="str">
        <f t="shared" si="0"/>
        <v/>
      </c>
      <c r="E15" s="47"/>
      <c r="F15" s="35" t="str">
        <f>Klasse!I39</f>
        <v/>
      </c>
      <c r="G15" s="26"/>
      <c r="H15" s="125"/>
      <c r="I15" s="126"/>
      <c r="J15" s="126"/>
      <c r="K15" s="127"/>
    </row>
    <row r="16" spans="1:11" x14ac:dyDescent="0.25">
      <c r="B16" s="19" t="s">
        <v>97</v>
      </c>
      <c r="D16" s="29" t="str">
        <f t="shared" si="0"/>
        <v/>
      </c>
      <c r="E16" s="47"/>
      <c r="F16" s="35" t="str">
        <f>Klasse!J39</f>
        <v/>
      </c>
      <c r="G16" s="26"/>
      <c r="H16" s="125"/>
      <c r="I16" s="126"/>
      <c r="J16" s="126"/>
      <c r="K16" s="127"/>
    </row>
    <row r="17" spans="2:11" x14ac:dyDescent="0.25">
      <c r="B17" s="19" t="s">
        <v>98</v>
      </c>
      <c r="D17" s="29" t="str">
        <f t="shared" si="0"/>
        <v/>
      </c>
      <c r="E17" s="47"/>
      <c r="F17" s="35" t="str">
        <f>Klasse!K39</f>
        <v/>
      </c>
      <c r="G17" s="26"/>
      <c r="H17" s="125"/>
      <c r="I17" s="126"/>
      <c r="J17" s="126"/>
      <c r="K17" s="127"/>
    </row>
    <row r="18" spans="2:11" x14ac:dyDescent="0.25">
      <c r="B18" s="19" t="s">
        <v>99</v>
      </c>
      <c r="D18" s="29" t="str">
        <f t="shared" si="0"/>
        <v/>
      </c>
      <c r="E18" s="47"/>
      <c r="F18" s="35" t="str">
        <f>Klasse!L39</f>
        <v/>
      </c>
      <c r="G18" s="26"/>
      <c r="H18" s="125"/>
      <c r="I18" s="126"/>
      <c r="J18" s="126"/>
      <c r="K18" s="127"/>
    </row>
    <row r="19" spans="2:11" x14ac:dyDescent="0.25">
      <c r="B19" s="19" t="s">
        <v>100</v>
      </c>
      <c r="D19" s="29" t="str">
        <f t="shared" si="0"/>
        <v/>
      </c>
      <c r="E19" s="47"/>
      <c r="F19" s="35" t="str">
        <f>Klasse!M39</f>
        <v/>
      </c>
      <c r="G19" s="26"/>
      <c r="H19" s="125"/>
      <c r="I19" s="126"/>
      <c r="J19" s="126"/>
      <c r="K19" s="127"/>
    </row>
    <row r="20" spans="2:11" x14ac:dyDescent="0.25">
      <c r="B20" s="19" t="s">
        <v>101</v>
      </c>
      <c r="D20" s="29" t="str">
        <f t="shared" si="0"/>
        <v/>
      </c>
      <c r="E20" s="47"/>
      <c r="F20" s="35" t="str">
        <f>Klasse!N39</f>
        <v/>
      </c>
      <c r="G20" s="26"/>
      <c r="H20" s="125"/>
      <c r="I20" s="126"/>
      <c r="J20" s="126"/>
      <c r="K20" s="127"/>
    </row>
    <row r="21" spans="2:11" x14ac:dyDescent="0.25">
      <c r="B21" s="19" t="s">
        <v>102</v>
      </c>
      <c r="D21" s="29" t="str">
        <f t="shared" si="0"/>
        <v/>
      </c>
      <c r="E21" s="47"/>
      <c r="F21" s="35" t="str">
        <f>Klasse!O39</f>
        <v/>
      </c>
      <c r="G21" s="26"/>
      <c r="H21" s="125"/>
      <c r="I21" s="126"/>
      <c r="J21" s="126"/>
      <c r="K21" s="127"/>
    </row>
    <row r="22" spans="2:11" x14ac:dyDescent="0.25">
      <c r="B22" s="19" t="s">
        <v>103</v>
      </c>
      <c r="D22" s="29" t="str">
        <f t="shared" si="0"/>
        <v/>
      </c>
      <c r="E22" s="47"/>
      <c r="F22" s="35" t="str">
        <f>Klasse!P39</f>
        <v/>
      </c>
      <c r="G22" s="26"/>
      <c r="H22" s="125"/>
      <c r="I22" s="126"/>
      <c r="J22" s="126"/>
      <c r="K22" s="127"/>
    </row>
    <row r="23" spans="2:11" x14ac:dyDescent="0.25">
      <c r="B23" s="19" t="s">
        <v>104</v>
      </c>
      <c r="D23" s="29" t="str">
        <f t="shared" si="0"/>
        <v/>
      </c>
      <c r="E23" s="47"/>
      <c r="F23" s="35" t="str">
        <f>Klasse!Q39</f>
        <v/>
      </c>
      <c r="G23" s="26"/>
      <c r="H23" s="125"/>
      <c r="I23" s="126"/>
      <c r="J23" s="126"/>
      <c r="K23" s="127"/>
    </row>
    <row r="24" spans="2:11" x14ac:dyDescent="0.25">
      <c r="B24" s="19" t="s">
        <v>105</v>
      </c>
      <c r="D24" s="29" t="str">
        <f t="shared" si="0"/>
        <v/>
      </c>
      <c r="E24" s="47"/>
      <c r="F24" s="35" t="str">
        <f>Klasse!R39</f>
        <v/>
      </c>
      <c r="G24" s="26"/>
      <c r="H24" s="125"/>
      <c r="I24" s="126"/>
      <c r="J24" s="126"/>
      <c r="K24" s="127"/>
    </row>
    <row r="25" spans="2:11" x14ac:dyDescent="0.25">
      <c r="B25" s="19" t="s">
        <v>106</v>
      </c>
      <c r="D25" s="29" t="str">
        <f t="shared" si="0"/>
        <v/>
      </c>
      <c r="E25" s="47"/>
      <c r="F25" s="35" t="str">
        <f>Klasse!S39</f>
        <v/>
      </c>
      <c r="G25" s="26"/>
      <c r="H25" s="125"/>
      <c r="I25" s="126"/>
      <c r="J25" s="126"/>
      <c r="K25" s="127"/>
    </row>
    <row r="26" spans="2:11" x14ac:dyDescent="0.25">
      <c r="B26" s="19" t="s">
        <v>107</v>
      </c>
      <c r="D26" s="29" t="str">
        <f t="shared" si="0"/>
        <v/>
      </c>
      <c r="E26" s="47"/>
      <c r="F26" s="35" t="str">
        <f>Klasse!T39</f>
        <v/>
      </c>
      <c r="G26" s="26"/>
      <c r="H26" s="125"/>
      <c r="I26" s="126"/>
      <c r="J26" s="126"/>
      <c r="K26" s="127"/>
    </row>
    <row r="27" spans="2:11" x14ac:dyDescent="0.25">
      <c r="B27" s="19" t="s">
        <v>108</v>
      </c>
      <c r="D27" s="29" t="str">
        <f t="shared" si="0"/>
        <v/>
      </c>
      <c r="E27" s="47"/>
      <c r="F27" s="35" t="str">
        <f>Klasse!U39</f>
        <v/>
      </c>
      <c r="G27" s="26"/>
      <c r="H27" s="125"/>
      <c r="I27" s="126"/>
      <c r="J27" s="126"/>
      <c r="K27" s="127"/>
    </row>
    <row r="28" spans="2:11" x14ac:dyDescent="0.25">
      <c r="B28" s="19" t="s">
        <v>109</v>
      </c>
      <c r="D28" s="29" t="str">
        <f t="shared" si="0"/>
        <v/>
      </c>
      <c r="E28" s="47"/>
      <c r="F28" s="35" t="str">
        <f>Klasse!V39</f>
        <v/>
      </c>
      <c r="G28" s="26"/>
      <c r="H28" s="125"/>
      <c r="I28" s="126"/>
      <c r="J28" s="126"/>
      <c r="K28" s="127"/>
    </row>
    <row r="29" spans="2:11" x14ac:dyDescent="0.25">
      <c r="B29" s="19" t="s">
        <v>110</v>
      </c>
      <c r="D29" s="29" t="str">
        <f t="shared" si="0"/>
        <v/>
      </c>
      <c r="E29" s="47"/>
      <c r="F29" s="35" t="str">
        <f>Klasse!W39</f>
        <v/>
      </c>
      <c r="G29" s="26"/>
      <c r="H29" s="125"/>
      <c r="I29" s="126"/>
      <c r="J29" s="126"/>
      <c r="K29" s="127"/>
    </row>
    <row r="30" spans="2:11" x14ac:dyDescent="0.25">
      <c r="B30" s="19" t="s">
        <v>111</v>
      </c>
      <c r="D30" s="29" t="str">
        <f t="shared" si="0"/>
        <v/>
      </c>
      <c r="E30" s="47"/>
      <c r="F30" s="35" t="str">
        <f>Klasse!X39</f>
        <v/>
      </c>
      <c r="G30" s="26"/>
      <c r="H30" s="125"/>
      <c r="I30" s="126"/>
      <c r="J30" s="126"/>
      <c r="K30" s="127"/>
    </row>
    <row r="31" spans="2:11" x14ac:dyDescent="0.25">
      <c r="B31" s="19" t="s">
        <v>112</v>
      </c>
      <c r="D31" s="29" t="str">
        <f t="shared" si="0"/>
        <v/>
      </c>
      <c r="E31" s="47"/>
      <c r="F31" s="35" t="str">
        <f>Klasse!Y39</f>
        <v/>
      </c>
      <c r="G31" s="26"/>
      <c r="H31" s="125"/>
      <c r="I31" s="126"/>
      <c r="J31" s="126"/>
      <c r="K31" s="127"/>
    </row>
    <row r="32" spans="2:11" x14ac:dyDescent="0.25">
      <c r="B32" s="19" t="s">
        <v>113</v>
      </c>
      <c r="D32" s="29" t="str">
        <f t="shared" si="0"/>
        <v/>
      </c>
      <c r="E32" s="47"/>
      <c r="F32" s="35" t="str">
        <f>Klasse!Z39</f>
        <v/>
      </c>
      <c r="G32" s="26"/>
      <c r="H32" s="125"/>
      <c r="I32" s="126"/>
      <c r="J32" s="126"/>
      <c r="K32" s="127"/>
    </row>
    <row r="33" spans="1:11" ht="15.75" thickBot="1" x14ac:dyDescent="0.3">
      <c r="B33" s="19" t="s">
        <v>114</v>
      </c>
      <c r="D33" s="29" t="str">
        <f t="shared" si="0"/>
        <v/>
      </c>
      <c r="E33" s="47"/>
      <c r="F33" s="48" t="str">
        <f>Klasse!AA39</f>
        <v/>
      </c>
      <c r="G33" s="26"/>
      <c r="H33" s="125"/>
      <c r="I33" s="126"/>
      <c r="J33" s="126"/>
      <c r="K33" s="127"/>
    </row>
    <row r="34" spans="1:11" ht="16.5" customHeight="1" thickTop="1" x14ac:dyDescent="0.25">
      <c r="E34" s="44"/>
    </row>
    <row r="35" spans="1:11" ht="32.25" customHeight="1" x14ac:dyDescent="0.25">
      <c r="A35" s="23" t="s">
        <v>119</v>
      </c>
      <c r="B35" s="215" t="s">
        <v>184</v>
      </c>
      <c r="C35" s="215"/>
      <c r="D35" s="215"/>
      <c r="E35" s="46"/>
    </row>
    <row r="36" spans="1:11" x14ac:dyDescent="0.25">
      <c r="B36" s="194" t="s">
        <v>120</v>
      </c>
      <c r="C36" s="194"/>
      <c r="D36" s="194"/>
      <c r="E36" s="49"/>
    </row>
    <row r="37" spans="1:11" ht="45" x14ac:dyDescent="0.25">
      <c r="A37" s="54" t="s">
        <v>169</v>
      </c>
      <c r="B37" s="53" t="s">
        <v>131</v>
      </c>
      <c r="C37" s="198" t="s">
        <v>186</v>
      </c>
      <c r="D37" s="198"/>
      <c r="E37" s="49"/>
    </row>
    <row r="38" spans="1:11" ht="36.75" customHeight="1" x14ac:dyDescent="0.25">
      <c r="A38" s="54" t="s">
        <v>170</v>
      </c>
      <c r="B38" s="53" t="s">
        <v>130</v>
      </c>
      <c r="C38" s="192" t="s">
        <v>183</v>
      </c>
      <c r="D38" s="192"/>
      <c r="E38" s="49"/>
    </row>
    <row r="39" spans="1:11" x14ac:dyDescent="0.25">
      <c r="A39" s="54"/>
      <c r="B39" s="192" t="s">
        <v>133</v>
      </c>
      <c r="C39" s="192"/>
      <c r="D39" s="67"/>
      <c r="E39" s="49"/>
    </row>
    <row r="40" spans="1:11" ht="165" customHeight="1" x14ac:dyDescent="0.25">
      <c r="A40" s="54"/>
      <c r="B40" s="199"/>
      <c r="C40" s="200"/>
      <c r="D40" s="201"/>
      <c r="E40" s="49"/>
    </row>
    <row r="41" spans="1:11" ht="10.5" customHeight="1" x14ac:dyDescent="0.25">
      <c r="A41" s="54"/>
      <c r="B41" s="53"/>
      <c r="C41" s="65"/>
      <c r="D41" s="65"/>
      <c r="E41" s="49"/>
    </row>
    <row r="42" spans="1:11" ht="31.5" customHeight="1" x14ac:dyDescent="0.25">
      <c r="A42" s="50"/>
      <c r="B42" s="193" t="s">
        <v>132</v>
      </c>
      <c r="C42" s="193"/>
      <c r="D42" s="193"/>
      <c r="E42" s="49"/>
    </row>
    <row r="43" spans="1:11" ht="60" x14ac:dyDescent="0.25">
      <c r="A43" s="54" t="s">
        <v>171</v>
      </c>
      <c r="B43" s="53" t="s">
        <v>121</v>
      </c>
      <c r="C43" s="198" t="s">
        <v>134</v>
      </c>
      <c r="D43" s="198"/>
    </row>
    <row r="44" spans="1:11" ht="60" x14ac:dyDescent="0.25">
      <c r="A44" s="54" t="s">
        <v>172</v>
      </c>
      <c r="B44" s="67" t="s">
        <v>122</v>
      </c>
      <c r="C44" s="198" t="s">
        <v>134</v>
      </c>
      <c r="D44" s="198"/>
    </row>
    <row r="45" spans="1:11" ht="45" x14ac:dyDescent="0.25">
      <c r="A45" s="54" t="s">
        <v>173</v>
      </c>
      <c r="B45" s="67" t="s">
        <v>123</v>
      </c>
      <c r="C45" s="198" t="s">
        <v>134</v>
      </c>
      <c r="D45" s="198"/>
    </row>
    <row r="46" spans="1:11" ht="45" x14ac:dyDescent="0.25">
      <c r="A46" s="54" t="s">
        <v>174</v>
      </c>
      <c r="B46" s="67" t="s">
        <v>124</v>
      </c>
      <c r="C46" s="198" t="s">
        <v>134</v>
      </c>
      <c r="D46" s="198"/>
    </row>
    <row r="47" spans="1:11" ht="30" x14ac:dyDescent="0.25">
      <c r="A47" s="54" t="s">
        <v>175</v>
      </c>
      <c r="B47" s="67" t="s">
        <v>125</v>
      </c>
      <c r="C47" s="198" t="s">
        <v>134</v>
      </c>
      <c r="D47" s="198"/>
    </row>
    <row r="48" spans="1:11" ht="45" x14ac:dyDescent="0.25">
      <c r="A48" s="54" t="s">
        <v>176</v>
      </c>
      <c r="B48" s="67" t="s">
        <v>126</v>
      </c>
      <c r="C48" s="198" t="s">
        <v>134</v>
      </c>
      <c r="D48" s="198"/>
    </row>
    <row r="49" spans="1:4" ht="60" x14ac:dyDescent="0.25">
      <c r="A49" s="54" t="s">
        <v>177</v>
      </c>
      <c r="B49" s="67" t="s">
        <v>127</v>
      </c>
      <c r="C49" s="198" t="s">
        <v>134</v>
      </c>
      <c r="D49" s="198"/>
    </row>
    <row r="50" spans="1:4" ht="45" x14ac:dyDescent="0.25">
      <c r="A50" s="54" t="s">
        <v>178</v>
      </c>
      <c r="B50" s="67" t="s">
        <v>128</v>
      </c>
      <c r="C50" s="198" t="s">
        <v>134</v>
      </c>
      <c r="D50" s="198"/>
    </row>
    <row r="51" spans="1:4" ht="45" x14ac:dyDescent="0.25">
      <c r="A51" s="54" t="s">
        <v>179</v>
      </c>
      <c r="B51" s="67" t="s">
        <v>129</v>
      </c>
      <c r="C51" s="198" t="s">
        <v>134</v>
      </c>
      <c r="D51" s="198"/>
    </row>
    <row r="52" spans="1:4" ht="19.5" customHeight="1" x14ac:dyDescent="0.25">
      <c r="A52" s="55" t="s">
        <v>180</v>
      </c>
      <c r="B52" s="191" t="s">
        <v>185</v>
      </c>
      <c r="C52" s="191"/>
    </row>
    <row r="53" spans="1:4" ht="280.5" customHeight="1" x14ac:dyDescent="0.25">
      <c r="B53" s="195"/>
      <c r="C53" s="196"/>
      <c r="D53" s="197"/>
    </row>
  </sheetData>
  <sheetProtection sheet="1" objects="1" scenarios="1"/>
  <mergeCells count="24">
    <mergeCell ref="B8:C8"/>
    <mergeCell ref="B35:D35"/>
    <mergeCell ref="C43:D43"/>
    <mergeCell ref="C44:D44"/>
    <mergeCell ref="C45:D45"/>
    <mergeCell ref="F1:K1"/>
    <mergeCell ref="A2:D2"/>
    <mergeCell ref="F2:K4"/>
    <mergeCell ref="A3:D3"/>
    <mergeCell ref="B5:D5"/>
    <mergeCell ref="B52:C52"/>
    <mergeCell ref="C38:D38"/>
    <mergeCell ref="B42:D42"/>
    <mergeCell ref="B36:D36"/>
    <mergeCell ref="B53:D53"/>
    <mergeCell ref="C47:D47"/>
    <mergeCell ref="C48:D48"/>
    <mergeCell ref="C49:D49"/>
    <mergeCell ref="C37:D37"/>
    <mergeCell ref="B39:C39"/>
    <mergeCell ref="B40:D40"/>
    <mergeCell ref="C50:D50"/>
    <mergeCell ref="C51:D51"/>
    <mergeCell ref="C46:D46"/>
  </mergeCells>
  <pageMargins left="0.70866141732283472" right="0.31496062992125984" top="0.31496062992125984" bottom="0.31496062992125984" header="0.31496062992125984" footer="0.31496062992125984"/>
  <pageSetup paperSize="9" orientation="portrait" r:id="rId1"/>
  <rowBreaks count="1" manualBreakCount="1">
    <brk id="40"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5"/>
  <sheetViews>
    <sheetView showGridLines="0" showZeros="0" workbookViewId="0">
      <selection activeCell="B36" sqref="B36"/>
    </sheetView>
  </sheetViews>
  <sheetFormatPr baseColWidth="10" defaultRowHeight="15" x14ac:dyDescent="0.25"/>
  <cols>
    <col min="1" max="1" width="3.85546875" style="43" customWidth="1"/>
    <col min="2" max="2" width="81.28515625" style="19" customWidth="1"/>
    <col min="3" max="3" width="6.140625" style="20" customWidth="1"/>
    <col min="4" max="4" width="3.7109375" style="20" customWidth="1"/>
    <col min="5" max="5" width="7.85546875" style="20" customWidth="1"/>
    <col min="6" max="6" width="1.5703125" style="20" customWidth="1"/>
    <col min="7" max="10" width="7.85546875" style="20" customWidth="1"/>
    <col min="11" max="11" width="4.5703125" style="20" customWidth="1"/>
    <col min="12" max="16384" width="11.42578125" style="20"/>
  </cols>
  <sheetData>
    <row r="1" spans="1:10" ht="17.25" customHeight="1" thickBot="1" x14ac:dyDescent="0.3">
      <c r="A1" s="18" t="s">
        <v>55</v>
      </c>
      <c r="E1" s="202" t="s">
        <v>56</v>
      </c>
      <c r="F1" s="202"/>
      <c r="G1" s="202"/>
      <c r="H1" s="202"/>
      <c r="I1" s="202"/>
      <c r="J1" s="202"/>
    </row>
    <row r="2" spans="1:10" ht="60" customHeight="1" thickTop="1" x14ac:dyDescent="0.25">
      <c r="A2" s="203" t="s">
        <v>57</v>
      </c>
      <c r="B2" s="203"/>
      <c r="C2" s="203"/>
      <c r="D2" s="21"/>
      <c r="E2" s="204" t="s">
        <v>58</v>
      </c>
      <c r="F2" s="205"/>
      <c r="G2" s="205"/>
      <c r="H2" s="205"/>
      <c r="I2" s="205"/>
      <c r="J2" s="206"/>
    </row>
    <row r="3" spans="1:10" ht="19.5" customHeight="1" thickBot="1" x14ac:dyDescent="0.3">
      <c r="A3" s="213" t="s">
        <v>59</v>
      </c>
      <c r="B3" s="213"/>
      <c r="C3" s="213"/>
      <c r="D3" s="21"/>
      <c r="E3" s="207"/>
      <c r="F3" s="208"/>
      <c r="G3" s="208"/>
      <c r="H3" s="208"/>
      <c r="I3" s="208"/>
      <c r="J3" s="209"/>
    </row>
    <row r="4" spans="1:10" ht="15.75" customHeight="1" thickTop="1" thickBot="1" x14ac:dyDescent="0.3">
      <c r="A4" s="22"/>
      <c r="B4" s="22"/>
      <c r="C4" s="22" t="s">
        <v>60</v>
      </c>
      <c r="E4" s="210"/>
      <c r="F4" s="208"/>
      <c r="G4" s="211"/>
      <c r="H4" s="211"/>
      <c r="I4" s="211"/>
      <c r="J4" s="212"/>
    </row>
    <row r="5" spans="1:10" ht="16.5" thickTop="1" thickBot="1" x14ac:dyDescent="0.3">
      <c r="A5" s="23" t="s">
        <v>61</v>
      </c>
      <c r="B5" s="214" t="s">
        <v>62</v>
      </c>
      <c r="C5" s="214"/>
      <c r="D5" s="24"/>
      <c r="E5" s="25" t="s">
        <v>63</v>
      </c>
      <c r="F5" s="26"/>
      <c r="G5" s="25" t="s">
        <v>64</v>
      </c>
      <c r="H5" s="25" t="s">
        <v>65</v>
      </c>
      <c r="I5" s="25" t="s">
        <v>66</v>
      </c>
      <c r="J5" s="25" t="s">
        <v>67</v>
      </c>
    </row>
    <row r="6" spans="1:10" ht="15.75" thickTop="1" x14ac:dyDescent="0.25">
      <c r="A6" s="27"/>
      <c r="B6" s="28" t="s">
        <v>89</v>
      </c>
      <c r="C6" s="29" t="str">
        <f>IF(SUM(E6:J6)=0,"",SUM(E6:J6))</f>
        <v/>
      </c>
      <c r="D6" s="30"/>
      <c r="E6" s="31"/>
      <c r="F6" s="26"/>
      <c r="G6" s="32"/>
      <c r="H6" s="33"/>
      <c r="I6" s="33"/>
      <c r="J6" s="34"/>
    </row>
    <row r="7" spans="1:10" ht="6.75" customHeight="1" x14ac:dyDescent="0.25">
      <c r="C7" s="20" t="str">
        <f t="shared" ref="C7:C49" si="0">IF(SUM(E7:J7)=0,"",SUM(E7:J7))</f>
        <v/>
      </c>
      <c r="D7" s="44"/>
      <c r="E7" s="39"/>
      <c r="F7" s="26"/>
      <c r="G7" s="40"/>
      <c r="H7" s="41"/>
      <c r="I7" s="41"/>
      <c r="J7" s="42"/>
    </row>
    <row r="8" spans="1:10" x14ac:dyDescent="0.25">
      <c r="A8" s="50"/>
      <c r="B8" s="52" t="s">
        <v>87</v>
      </c>
      <c r="C8" s="51" t="str">
        <f t="shared" si="0"/>
        <v/>
      </c>
      <c r="D8" s="46"/>
      <c r="E8" s="39"/>
      <c r="F8" s="26"/>
      <c r="G8" s="40"/>
      <c r="H8" s="41"/>
      <c r="I8" s="41"/>
      <c r="J8" s="42"/>
    </row>
    <row r="9" spans="1:10" x14ac:dyDescent="0.25">
      <c r="B9" s="19" t="s">
        <v>69</v>
      </c>
      <c r="C9" s="29" t="str">
        <f t="shared" si="0"/>
        <v/>
      </c>
      <c r="D9" s="47"/>
      <c r="E9" s="35"/>
      <c r="F9" s="26"/>
      <c r="G9" s="36"/>
      <c r="H9" s="37"/>
      <c r="I9" s="37"/>
      <c r="J9" s="38"/>
    </row>
    <row r="10" spans="1:10" x14ac:dyDescent="0.25">
      <c r="B10" s="19" t="s">
        <v>70</v>
      </c>
      <c r="C10" s="29" t="str">
        <f t="shared" si="0"/>
        <v/>
      </c>
      <c r="D10" s="47"/>
      <c r="E10" s="35"/>
      <c r="F10" s="26"/>
      <c r="G10" s="36"/>
      <c r="H10" s="37"/>
      <c r="I10" s="37"/>
      <c r="J10" s="38"/>
    </row>
    <row r="11" spans="1:10" x14ac:dyDescent="0.25">
      <c r="B11" s="19" t="s">
        <v>71</v>
      </c>
      <c r="C11" s="29" t="str">
        <f t="shared" si="0"/>
        <v/>
      </c>
      <c r="D11" s="47"/>
      <c r="E11" s="35"/>
      <c r="F11" s="26"/>
      <c r="G11" s="36"/>
      <c r="H11" s="37"/>
      <c r="I11" s="37"/>
      <c r="J11" s="38"/>
    </row>
    <row r="12" spans="1:10" x14ac:dyDescent="0.25">
      <c r="B12" s="19" t="s">
        <v>72</v>
      </c>
      <c r="C12" s="29" t="str">
        <f t="shared" si="0"/>
        <v/>
      </c>
      <c r="D12" s="47"/>
      <c r="E12" s="35"/>
      <c r="F12" s="26"/>
      <c r="G12" s="36"/>
      <c r="H12" s="37"/>
      <c r="I12" s="37"/>
      <c r="J12" s="38"/>
    </row>
    <row r="13" spans="1:10" x14ac:dyDescent="0.25">
      <c r="B13" s="19" t="s">
        <v>73</v>
      </c>
      <c r="C13" s="29" t="str">
        <f t="shared" si="0"/>
        <v/>
      </c>
      <c r="D13" s="47"/>
      <c r="E13" s="35"/>
      <c r="F13" s="26"/>
      <c r="G13" s="36"/>
      <c r="H13" s="37"/>
      <c r="I13" s="37"/>
      <c r="J13" s="38"/>
    </row>
    <row r="14" spans="1:10" x14ac:dyDescent="0.25">
      <c r="B14" s="19" t="s">
        <v>74</v>
      </c>
      <c r="C14" s="29" t="str">
        <f t="shared" si="0"/>
        <v/>
      </c>
      <c r="D14" s="47"/>
      <c r="E14" s="35"/>
      <c r="F14" s="26"/>
      <c r="G14" s="36"/>
      <c r="H14" s="37"/>
      <c r="I14" s="37"/>
      <c r="J14" s="38"/>
    </row>
    <row r="15" spans="1:10" ht="6.75" customHeight="1" x14ac:dyDescent="0.25">
      <c r="C15" s="20" t="str">
        <f t="shared" si="0"/>
        <v/>
      </c>
      <c r="D15" s="44"/>
      <c r="E15" s="39"/>
      <c r="F15" s="26"/>
      <c r="G15" s="40"/>
      <c r="H15" s="41"/>
      <c r="I15" s="41"/>
      <c r="J15" s="42"/>
    </row>
    <row r="16" spans="1:10" x14ac:dyDescent="0.25">
      <c r="A16" s="50"/>
      <c r="B16" s="52" t="s">
        <v>88</v>
      </c>
      <c r="C16" s="51" t="str">
        <f t="shared" si="0"/>
        <v/>
      </c>
      <c r="D16" s="46"/>
      <c r="E16" s="39"/>
      <c r="F16" s="26"/>
      <c r="G16" s="40"/>
      <c r="H16" s="41"/>
      <c r="I16" s="41"/>
      <c r="J16" s="42"/>
    </row>
    <row r="17" spans="1:10" x14ac:dyDescent="0.25">
      <c r="B17" s="19" t="s">
        <v>75</v>
      </c>
      <c r="C17" s="29" t="str">
        <f t="shared" si="0"/>
        <v/>
      </c>
      <c r="D17" s="47"/>
      <c r="E17" s="35"/>
      <c r="F17" s="26"/>
      <c r="G17" s="36"/>
      <c r="H17" s="37"/>
      <c r="I17" s="37"/>
      <c r="J17" s="38"/>
    </row>
    <row r="18" spans="1:10" x14ac:dyDescent="0.25">
      <c r="B18" s="19" t="s">
        <v>76</v>
      </c>
      <c r="C18" s="29" t="str">
        <f t="shared" si="0"/>
        <v/>
      </c>
      <c r="D18" s="47"/>
      <c r="E18" s="35"/>
      <c r="F18" s="26"/>
      <c r="G18" s="36"/>
      <c r="H18" s="37"/>
      <c r="I18" s="37"/>
      <c r="J18" s="38"/>
    </row>
    <row r="19" spans="1:10" x14ac:dyDescent="0.25">
      <c r="B19" s="19" t="s">
        <v>77</v>
      </c>
      <c r="C19" s="29" t="str">
        <f t="shared" si="0"/>
        <v/>
      </c>
      <c r="D19" s="47"/>
      <c r="E19" s="35"/>
      <c r="F19" s="26"/>
      <c r="G19" s="36"/>
      <c r="H19" s="37"/>
      <c r="I19" s="37"/>
      <c r="J19" s="38"/>
    </row>
    <row r="20" spans="1:10" x14ac:dyDescent="0.25">
      <c r="B20" s="19" t="s">
        <v>78</v>
      </c>
      <c r="C20" s="29" t="str">
        <f t="shared" si="0"/>
        <v/>
      </c>
      <c r="D20" s="47"/>
      <c r="E20" s="35"/>
      <c r="F20" s="26"/>
      <c r="G20" s="36"/>
      <c r="H20" s="37"/>
      <c r="I20" s="37"/>
      <c r="J20" s="38"/>
    </row>
    <row r="21" spans="1:10" x14ac:dyDescent="0.25">
      <c r="B21" s="19" t="s">
        <v>79</v>
      </c>
      <c r="C21" s="29" t="str">
        <f t="shared" si="0"/>
        <v/>
      </c>
      <c r="D21" s="47"/>
      <c r="E21" s="35"/>
      <c r="F21" s="26"/>
      <c r="G21" s="36"/>
      <c r="H21" s="37"/>
      <c r="I21" s="37"/>
      <c r="J21" s="38"/>
    </row>
    <row r="22" spans="1:10" x14ac:dyDescent="0.25">
      <c r="B22" s="19" t="s">
        <v>80</v>
      </c>
      <c r="C22" s="29" t="str">
        <f t="shared" si="0"/>
        <v/>
      </c>
      <c r="D22" s="47"/>
      <c r="E22" s="35"/>
      <c r="F22" s="26"/>
      <c r="G22" s="36"/>
      <c r="H22" s="37"/>
      <c r="I22" s="37"/>
      <c r="J22" s="38"/>
    </row>
    <row r="23" spans="1:10" ht="6.75" customHeight="1" x14ac:dyDescent="0.25">
      <c r="C23" s="20" t="str">
        <f t="shared" si="0"/>
        <v/>
      </c>
      <c r="D23" s="44"/>
      <c r="E23" s="39"/>
      <c r="F23" s="26"/>
      <c r="G23" s="40"/>
      <c r="H23" s="41"/>
      <c r="I23" s="41"/>
      <c r="J23" s="42"/>
    </row>
    <row r="24" spans="1:10" x14ac:dyDescent="0.25">
      <c r="A24" s="23" t="s">
        <v>68</v>
      </c>
      <c r="B24" s="45" t="s">
        <v>81</v>
      </c>
      <c r="C24" s="45" t="str">
        <f t="shared" si="0"/>
        <v/>
      </c>
      <c r="D24" s="46"/>
      <c r="E24" s="39"/>
      <c r="F24" s="26"/>
      <c r="G24" s="40"/>
      <c r="H24" s="41"/>
      <c r="I24" s="41"/>
      <c r="J24" s="42"/>
    </row>
    <row r="25" spans="1:10" x14ac:dyDescent="0.25">
      <c r="B25" s="19" t="s">
        <v>90</v>
      </c>
      <c r="C25" s="29" t="str">
        <f t="shared" si="0"/>
        <v/>
      </c>
      <c r="D25" s="47"/>
      <c r="E25" s="35"/>
      <c r="F25" s="26"/>
      <c r="G25" s="36"/>
      <c r="H25" s="37"/>
      <c r="I25" s="37"/>
      <c r="J25" s="38"/>
    </row>
    <row r="26" spans="1:10" x14ac:dyDescent="0.25">
      <c r="B26" s="19" t="s">
        <v>91</v>
      </c>
      <c r="C26" s="29" t="str">
        <f t="shared" si="0"/>
        <v/>
      </c>
      <c r="D26" s="47"/>
      <c r="E26" s="35"/>
      <c r="F26" s="26"/>
      <c r="G26" s="36"/>
      <c r="H26" s="37"/>
      <c r="I26" s="37"/>
      <c r="J26" s="38"/>
    </row>
    <row r="27" spans="1:10" x14ac:dyDescent="0.25">
      <c r="B27" s="19" t="s">
        <v>92</v>
      </c>
      <c r="C27" s="29" t="str">
        <f t="shared" si="0"/>
        <v/>
      </c>
      <c r="D27" s="47"/>
      <c r="E27" s="35"/>
      <c r="F27" s="26"/>
      <c r="G27" s="36"/>
      <c r="H27" s="37"/>
      <c r="I27" s="37"/>
      <c r="J27" s="38"/>
    </row>
    <row r="28" spans="1:10" x14ac:dyDescent="0.25">
      <c r="B28" s="19" t="s">
        <v>93</v>
      </c>
      <c r="C28" s="29" t="str">
        <f t="shared" si="0"/>
        <v/>
      </c>
      <c r="D28" s="47"/>
      <c r="E28" s="35"/>
      <c r="F28" s="26"/>
      <c r="G28" s="36"/>
      <c r="H28" s="37"/>
      <c r="I28" s="37"/>
      <c r="J28" s="38"/>
    </row>
    <row r="29" spans="1:10" x14ac:dyDescent="0.25">
      <c r="B29" s="19" t="s">
        <v>94</v>
      </c>
      <c r="C29" s="29" t="str">
        <f t="shared" si="0"/>
        <v/>
      </c>
      <c r="D29" s="47"/>
      <c r="E29" s="35"/>
      <c r="F29" s="26"/>
      <c r="G29" s="36"/>
      <c r="H29" s="37"/>
      <c r="I29" s="37"/>
      <c r="J29" s="38"/>
    </row>
    <row r="30" spans="1:10" x14ac:dyDescent="0.25">
      <c r="B30" s="19" t="s">
        <v>95</v>
      </c>
      <c r="C30" s="29" t="str">
        <f t="shared" si="0"/>
        <v/>
      </c>
      <c r="D30" s="47"/>
      <c r="E30" s="35"/>
      <c r="F30" s="26"/>
      <c r="G30" s="36"/>
      <c r="H30" s="37"/>
      <c r="I30" s="37"/>
      <c r="J30" s="38"/>
    </row>
    <row r="31" spans="1:10" x14ac:dyDescent="0.25">
      <c r="B31" s="19" t="s">
        <v>96</v>
      </c>
      <c r="C31" s="29" t="str">
        <f t="shared" si="0"/>
        <v/>
      </c>
      <c r="D31" s="47"/>
      <c r="E31" s="35"/>
      <c r="F31" s="26"/>
      <c r="G31" s="36"/>
      <c r="H31" s="37"/>
      <c r="I31" s="37"/>
      <c r="J31" s="38"/>
    </row>
    <row r="32" spans="1:10" x14ac:dyDescent="0.25">
      <c r="B32" s="19" t="s">
        <v>97</v>
      </c>
      <c r="C32" s="29" t="str">
        <f t="shared" si="0"/>
        <v/>
      </c>
      <c r="D32" s="47"/>
      <c r="E32" s="35"/>
      <c r="F32" s="26"/>
      <c r="G32" s="36"/>
      <c r="H32" s="37"/>
      <c r="I32" s="37"/>
      <c r="J32" s="38"/>
    </row>
    <row r="33" spans="2:10" x14ac:dyDescent="0.25">
      <c r="B33" s="19" t="s">
        <v>98</v>
      </c>
      <c r="C33" s="29" t="str">
        <f t="shared" si="0"/>
        <v/>
      </c>
      <c r="D33" s="47"/>
      <c r="E33" s="35"/>
      <c r="F33" s="26"/>
      <c r="G33" s="36"/>
      <c r="H33" s="37"/>
      <c r="I33" s="37"/>
      <c r="J33" s="38"/>
    </row>
    <row r="34" spans="2:10" x14ac:dyDescent="0.25">
      <c r="B34" s="19" t="s">
        <v>99</v>
      </c>
      <c r="C34" s="29" t="str">
        <f t="shared" si="0"/>
        <v/>
      </c>
      <c r="D34" s="47"/>
      <c r="E34" s="35"/>
      <c r="F34" s="26"/>
      <c r="G34" s="36"/>
      <c r="H34" s="37"/>
      <c r="I34" s="37"/>
      <c r="J34" s="38"/>
    </row>
    <row r="35" spans="2:10" x14ac:dyDescent="0.25">
      <c r="B35" s="19" t="s">
        <v>100</v>
      </c>
      <c r="C35" s="29" t="str">
        <f t="shared" si="0"/>
        <v/>
      </c>
      <c r="D35" s="47"/>
      <c r="E35" s="35"/>
      <c r="F35" s="26"/>
      <c r="G35" s="36"/>
      <c r="H35" s="37"/>
      <c r="I35" s="37"/>
      <c r="J35" s="38"/>
    </row>
    <row r="36" spans="2:10" x14ac:dyDescent="0.25">
      <c r="B36" s="19" t="s">
        <v>101</v>
      </c>
      <c r="C36" s="29" t="str">
        <f t="shared" si="0"/>
        <v/>
      </c>
      <c r="D36" s="47"/>
      <c r="E36" s="35"/>
      <c r="F36" s="26"/>
      <c r="G36" s="36"/>
      <c r="H36" s="37"/>
      <c r="I36" s="37"/>
      <c r="J36" s="38"/>
    </row>
    <row r="37" spans="2:10" x14ac:dyDescent="0.25">
      <c r="B37" s="19" t="s">
        <v>102</v>
      </c>
      <c r="C37" s="29" t="str">
        <f t="shared" si="0"/>
        <v/>
      </c>
      <c r="D37" s="47"/>
      <c r="E37" s="35"/>
      <c r="F37" s="26"/>
      <c r="G37" s="36"/>
      <c r="H37" s="37"/>
      <c r="I37" s="37"/>
      <c r="J37" s="38"/>
    </row>
    <row r="38" spans="2:10" x14ac:dyDescent="0.25">
      <c r="B38" s="19" t="s">
        <v>103</v>
      </c>
      <c r="C38" s="29" t="str">
        <f t="shared" si="0"/>
        <v/>
      </c>
      <c r="D38" s="47"/>
      <c r="E38" s="35"/>
      <c r="F38" s="26"/>
      <c r="G38" s="36"/>
      <c r="H38" s="37"/>
      <c r="I38" s="37"/>
      <c r="J38" s="38"/>
    </row>
    <row r="39" spans="2:10" x14ac:dyDescent="0.25">
      <c r="B39" s="19" t="s">
        <v>104</v>
      </c>
      <c r="C39" s="29" t="str">
        <f t="shared" si="0"/>
        <v/>
      </c>
      <c r="D39" s="47"/>
      <c r="E39" s="35"/>
      <c r="F39" s="26"/>
      <c r="G39" s="36"/>
      <c r="H39" s="37"/>
      <c r="I39" s="37"/>
      <c r="J39" s="38"/>
    </row>
    <row r="40" spans="2:10" x14ac:dyDescent="0.25">
      <c r="B40" s="19" t="s">
        <v>105</v>
      </c>
      <c r="C40" s="29" t="str">
        <f t="shared" si="0"/>
        <v/>
      </c>
      <c r="D40" s="47"/>
      <c r="E40" s="35"/>
      <c r="F40" s="26"/>
      <c r="G40" s="36"/>
      <c r="H40" s="37"/>
      <c r="I40" s="37"/>
      <c r="J40" s="38"/>
    </row>
    <row r="41" spans="2:10" x14ac:dyDescent="0.25">
      <c r="B41" s="19" t="s">
        <v>106</v>
      </c>
      <c r="C41" s="29" t="str">
        <f t="shared" si="0"/>
        <v/>
      </c>
      <c r="D41" s="47"/>
      <c r="E41" s="35"/>
      <c r="F41" s="26"/>
      <c r="G41" s="36"/>
      <c r="H41" s="37"/>
      <c r="I41" s="37"/>
      <c r="J41" s="38"/>
    </row>
    <row r="42" spans="2:10" x14ac:dyDescent="0.25">
      <c r="B42" s="19" t="s">
        <v>107</v>
      </c>
      <c r="C42" s="29" t="str">
        <f t="shared" si="0"/>
        <v/>
      </c>
      <c r="D42" s="47"/>
      <c r="E42" s="35"/>
      <c r="F42" s="26"/>
      <c r="G42" s="36"/>
      <c r="H42" s="37"/>
      <c r="I42" s="37"/>
      <c r="J42" s="38"/>
    </row>
    <row r="43" spans="2:10" x14ac:dyDescent="0.25">
      <c r="B43" s="19" t="s">
        <v>108</v>
      </c>
      <c r="C43" s="29" t="str">
        <f t="shared" si="0"/>
        <v/>
      </c>
      <c r="D43" s="47"/>
      <c r="E43" s="35"/>
      <c r="F43" s="26"/>
      <c r="G43" s="36"/>
      <c r="H43" s="37"/>
      <c r="I43" s="37"/>
      <c r="J43" s="38"/>
    </row>
    <row r="44" spans="2:10" x14ac:dyDescent="0.25">
      <c r="B44" s="19" t="s">
        <v>109</v>
      </c>
      <c r="C44" s="29" t="str">
        <f t="shared" si="0"/>
        <v/>
      </c>
      <c r="D44" s="47"/>
      <c r="E44" s="35"/>
      <c r="F44" s="26"/>
      <c r="G44" s="36"/>
      <c r="H44" s="37"/>
      <c r="I44" s="37"/>
      <c r="J44" s="38"/>
    </row>
    <row r="45" spans="2:10" x14ac:dyDescent="0.25">
      <c r="B45" s="19" t="s">
        <v>110</v>
      </c>
      <c r="C45" s="29" t="str">
        <f t="shared" si="0"/>
        <v/>
      </c>
      <c r="D45" s="47"/>
      <c r="E45" s="35"/>
      <c r="F45" s="26"/>
      <c r="G45" s="36"/>
      <c r="H45" s="37"/>
      <c r="I45" s="37"/>
      <c r="J45" s="38"/>
    </row>
    <row r="46" spans="2:10" x14ac:dyDescent="0.25">
      <c r="B46" s="19" t="s">
        <v>111</v>
      </c>
      <c r="C46" s="29" t="str">
        <f t="shared" si="0"/>
        <v/>
      </c>
      <c r="D46" s="47"/>
      <c r="E46" s="35"/>
      <c r="F46" s="26"/>
      <c r="G46" s="36"/>
      <c r="H46" s="37"/>
      <c r="I46" s="37"/>
      <c r="J46" s="38"/>
    </row>
    <row r="47" spans="2:10" x14ac:dyDescent="0.25">
      <c r="B47" s="19" t="s">
        <v>112</v>
      </c>
      <c r="C47" s="29" t="str">
        <f t="shared" si="0"/>
        <v/>
      </c>
      <c r="D47" s="47"/>
      <c r="E47" s="35"/>
      <c r="F47" s="26"/>
      <c r="G47" s="36"/>
      <c r="H47" s="37"/>
      <c r="I47" s="37"/>
      <c r="J47" s="38"/>
    </row>
    <row r="48" spans="2:10" x14ac:dyDescent="0.25">
      <c r="B48" s="19" t="s">
        <v>113</v>
      </c>
      <c r="C48" s="29" t="str">
        <f t="shared" si="0"/>
        <v/>
      </c>
      <c r="D48" s="47"/>
      <c r="E48" s="35"/>
      <c r="F48" s="26"/>
      <c r="G48" s="36"/>
      <c r="H48" s="37"/>
      <c r="I48" s="37"/>
      <c r="J48" s="38"/>
    </row>
    <row r="49" spans="1:10" ht="15.75" thickBot="1" x14ac:dyDescent="0.3">
      <c r="B49" s="19" t="s">
        <v>114</v>
      </c>
      <c r="C49" s="29" t="str">
        <f t="shared" si="0"/>
        <v/>
      </c>
      <c r="D49" s="47"/>
      <c r="E49" s="48"/>
      <c r="F49" s="26"/>
      <c r="G49" s="36"/>
      <c r="H49" s="37"/>
      <c r="I49" s="37"/>
      <c r="J49" s="38"/>
    </row>
    <row r="50" spans="1:10" ht="6.75" customHeight="1" thickTop="1" x14ac:dyDescent="0.25">
      <c r="D50" s="44"/>
    </row>
    <row r="51" spans="1:10" x14ac:dyDescent="0.25">
      <c r="A51" s="23" t="s">
        <v>82</v>
      </c>
      <c r="B51" s="214" t="s">
        <v>83</v>
      </c>
      <c r="C51" s="214"/>
      <c r="D51" s="46"/>
    </row>
    <row r="52" spans="1:10" x14ac:dyDescent="0.25">
      <c r="B52" s="194" t="s">
        <v>84</v>
      </c>
      <c r="C52" s="194"/>
      <c r="D52" s="49"/>
    </row>
    <row r="53" spans="1:10" x14ac:dyDescent="0.25">
      <c r="B53" s="192" t="s">
        <v>85</v>
      </c>
      <c r="C53" s="192"/>
    </row>
    <row r="54" spans="1:10" ht="22.5" customHeight="1" x14ac:dyDescent="0.25">
      <c r="B54" s="19" t="s">
        <v>86</v>
      </c>
    </row>
    <row r="55" spans="1:10" ht="160.5" customHeight="1" x14ac:dyDescent="0.25">
      <c r="B55" s="195"/>
      <c r="C55" s="197"/>
    </row>
  </sheetData>
  <mergeCells count="9">
    <mergeCell ref="B52:C52"/>
    <mergeCell ref="B53:C53"/>
    <mergeCell ref="B55:C55"/>
    <mergeCell ref="E1:J1"/>
    <mergeCell ref="A2:C2"/>
    <mergeCell ref="E2:J4"/>
    <mergeCell ref="A3:C3"/>
    <mergeCell ref="B5:C5"/>
    <mergeCell ref="B51:C51"/>
  </mergeCells>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showGridLines="0" workbookViewId="0"/>
  </sheetViews>
  <sheetFormatPr baseColWidth="10" defaultRowHeight="15" x14ac:dyDescent="0.25"/>
  <sheetData/>
  <sheetProtection sheet="1" objects="1" scenarios="1"/>
  <pageMargins left="0.39370078740157483" right="0.39370078740157483" top="0.78740157480314965"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G9" sqref="G9"/>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8193" r:id="rId4">
          <objectPr defaultSize="0" r:id="rId5">
            <anchor moveWithCells="1">
              <from>
                <xdr:col>1</xdr:col>
                <xdr:colOff>0</xdr:colOff>
                <xdr:row>0</xdr:row>
                <xdr:rowOff>0</xdr:rowOff>
              </from>
              <to>
                <xdr:col>8</xdr:col>
                <xdr:colOff>781050</xdr:colOff>
                <xdr:row>52</xdr:row>
                <xdr:rowOff>38100</xdr:rowOff>
              </to>
            </anchor>
          </objectPr>
        </oleObject>
      </mc:Choice>
      <mc:Fallback>
        <oleObject progId="Dokument" shapeId="8193"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topLeftCell="A7" workbookViewId="0">
      <selection activeCell="E24" sqref="E24"/>
    </sheetView>
  </sheetViews>
  <sheetFormatPr baseColWidth="10" defaultRowHeight="15" x14ac:dyDescent="0.25"/>
  <cols>
    <col min="1" max="1" width="11.42578125" style="14"/>
    <col min="2" max="2" width="11.42578125" style="60"/>
    <col min="3" max="27" width="4.85546875" style="14" customWidth="1"/>
    <col min="28" max="28" width="2.140625" style="14" customWidth="1"/>
    <col min="29" max="87" width="4.140625" style="14" customWidth="1"/>
    <col min="88" max="16384" width="11.42578125" style="14"/>
  </cols>
  <sheetData>
    <row r="1" spans="1:27" ht="18.75" x14ac:dyDescent="0.3">
      <c r="A1" s="62" t="s">
        <v>139</v>
      </c>
      <c r="E1" s="1"/>
      <c r="F1" s="2"/>
      <c r="G1" s="2"/>
      <c r="H1" s="2"/>
      <c r="I1" s="3"/>
    </row>
    <row r="2" spans="1:27" x14ac:dyDescent="0.25">
      <c r="E2" s="4">
        <v>2</v>
      </c>
      <c r="F2" s="6"/>
      <c r="G2" s="5" t="s">
        <v>14</v>
      </c>
      <c r="H2" s="6"/>
      <c r="I2" s="7"/>
    </row>
    <row r="3" spans="1:27" x14ac:dyDescent="0.25">
      <c r="E3" s="61" t="b">
        <f>E2=2</f>
        <v>1</v>
      </c>
      <c r="F3" s="6"/>
      <c r="G3" s="5"/>
      <c r="H3" s="6"/>
      <c r="I3" s="7"/>
    </row>
    <row r="4" spans="1:27" x14ac:dyDescent="0.25">
      <c r="E4" s="13" t="s">
        <v>17</v>
      </c>
      <c r="F4" s="12" t="s">
        <v>18</v>
      </c>
      <c r="G4" s="11" t="s">
        <v>15</v>
      </c>
      <c r="H4" s="11" t="s">
        <v>16</v>
      </c>
      <c r="I4" s="7"/>
    </row>
    <row r="5" spans="1:27" x14ac:dyDescent="0.25">
      <c r="E5" s="13">
        <v>0</v>
      </c>
      <c r="F5" s="12">
        <v>0</v>
      </c>
      <c r="G5" s="12">
        <v>0</v>
      </c>
      <c r="H5" s="12">
        <v>6</v>
      </c>
      <c r="I5" s="7"/>
    </row>
    <row r="6" spans="1:27" x14ac:dyDescent="0.25">
      <c r="E6" s="13">
        <v>6</v>
      </c>
      <c r="F6" s="12">
        <f>Klasse!AJ11</f>
        <v>4</v>
      </c>
      <c r="G6" s="12">
        <f>IF($E$3,E6,F6)</f>
        <v>6</v>
      </c>
      <c r="H6" s="12">
        <v>5</v>
      </c>
      <c r="I6" s="7"/>
    </row>
    <row r="7" spans="1:27" x14ac:dyDescent="0.25">
      <c r="E7" s="13">
        <v>12</v>
      </c>
      <c r="F7" s="12">
        <f>Klasse!AI11</f>
        <v>9</v>
      </c>
      <c r="G7" s="12">
        <f>IF($E$3,E7,F7)</f>
        <v>12</v>
      </c>
      <c r="H7" s="12">
        <v>4</v>
      </c>
      <c r="I7" s="7"/>
    </row>
    <row r="8" spans="1:27" x14ac:dyDescent="0.25">
      <c r="E8" s="13">
        <v>18</v>
      </c>
      <c r="F8" s="12">
        <f>Klasse!AH11</f>
        <v>16</v>
      </c>
      <c r="G8" s="12">
        <f>IF($E$3,E8,F8)</f>
        <v>18</v>
      </c>
      <c r="H8" s="12">
        <v>3</v>
      </c>
      <c r="I8" s="7"/>
    </row>
    <row r="9" spans="1:27" x14ac:dyDescent="0.25">
      <c r="E9" s="13">
        <v>23</v>
      </c>
      <c r="F9" s="12">
        <f>Klasse!AG11</f>
        <v>22</v>
      </c>
      <c r="G9" s="12">
        <f>IF($E$3,E9,F9)</f>
        <v>23</v>
      </c>
      <c r="H9" s="12">
        <v>2</v>
      </c>
      <c r="I9" s="7"/>
    </row>
    <row r="10" spans="1:27" x14ac:dyDescent="0.25">
      <c r="E10" s="13">
        <v>28</v>
      </c>
      <c r="F10" s="12">
        <f>Klasse!AF11</f>
        <v>26</v>
      </c>
      <c r="G10" s="12">
        <f>IF($E$3,E10,F10)</f>
        <v>28</v>
      </c>
      <c r="H10" s="12">
        <v>1</v>
      </c>
      <c r="I10" s="7"/>
    </row>
    <row r="11" spans="1:27" ht="15.75" thickBot="1" x14ac:dyDescent="0.3">
      <c r="E11" s="8"/>
      <c r="F11" s="9"/>
      <c r="G11" s="9"/>
      <c r="H11" s="9"/>
      <c r="I11" s="10"/>
    </row>
    <row r="12" spans="1:27" ht="18.75" x14ac:dyDescent="0.3">
      <c r="A12" s="62" t="s">
        <v>138</v>
      </c>
    </row>
    <row r="13" spans="1:27" ht="34.5" customHeight="1" x14ac:dyDescent="0.25">
      <c r="B13" s="60" t="s">
        <v>137</v>
      </c>
      <c r="C13" s="14" t="str">
        <f>Klasse!$L$3</f>
        <v/>
      </c>
      <c r="E13" s="216" t="str">
        <f>CONCATENATE(Klasse!A1,CHAR(10),"Klasse ",Klasse!E3)</f>
        <v xml:space="preserve">Zentrale Klassenarbeit Schuljahrgang 6 - Mathematik Sekundarschule 2017
Klasse </v>
      </c>
      <c r="F13" s="216"/>
      <c r="G13" s="216"/>
      <c r="H13" s="216"/>
      <c r="I13" s="216"/>
      <c r="J13" s="216"/>
      <c r="K13" s="216"/>
      <c r="L13" s="216"/>
      <c r="M13" s="216"/>
      <c r="N13" s="216"/>
      <c r="O13" s="216"/>
      <c r="P13" s="216"/>
      <c r="Q13" s="216"/>
      <c r="R13" s="216"/>
      <c r="S13" s="216"/>
      <c r="T13" s="216"/>
      <c r="U13" s="216"/>
      <c r="V13" s="216"/>
      <c r="W13" s="216"/>
      <c r="X13" s="216"/>
      <c r="Y13" s="216"/>
      <c r="Z13" s="216"/>
      <c r="AA13" s="216"/>
    </row>
    <row r="14" spans="1:27" ht="9" customHeight="1" x14ac:dyDescent="0.25"/>
    <row r="15" spans="1:27" x14ac:dyDescent="0.25">
      <c r="B15" s="60" t="s">
        <v>136</v>
      </c>
      <c r="C15" s="56">
        <v>1</v>
      </c>
      <c r="D15" s="56">
        <v>1</v>
      </c>
      <c r="E15" s="56">
        <v>1</v>
      </c>
      <c r="F15" s="56">
        <v>1</v>
      </c>
      <c r="G15" s="56">
        <v>1</v>
      </c>
      <c r="H15" s="56">
        <v>1</v>
      </c>
      <c r="I15" s="56">
        <v>1</v>
      </c>
      <c r="J15" s="56">
        <v>1</v>
      </c>
      <c r="K15" s="56">
        <v>1</v>
      </c>
      <c r="L15" s="56">
        <v>1</v>
      </c>
      <c r="M15" s="56">
        <v>1</v>
      </c>
      <c r="N15" s="56">
        <v>1</v>
      </c>
      <c r="O15" s="56">
        <v>2</v>
      </c>
      <c r="P15" s="56">
        <v>2</v>
      </c>
      <c r="Q15" s="56">
        <v>2</v>
      </c>
      <c r="R15" s="56">
        <v>2</v>
      </c>
      <c r="S15" s="56">
        <v>1</v>
      </c>
      <c r="T15" s="56">
        <v>1</v>
      </c>
      <c r="U15" s="56">
        <v>2</v>
      </c>
      <c r="V15" s="56">
        <v>1</v>
      </c>
      <c r="W15" s="56">
        <v>1</v>
      </c>
      <c r="X15" s="56">
        <v>1</v>
      </c>
      <c r="Y15" s="56">
        <v>1</v>
      </c>
      <c r="Z15" s="56">
        <v>1</v>
      </c>
      <c r="AA15" s="56">
        <v>1</v>
      </c>
    </row>
    <row r="16" spans="1:27" ht="15" customHeight="1" x14ac:dyDescent="0.25">
      <c r="C16" s="217" t="s">
        <v>160</v>
      </c>
      <c r="D16" s="217"/>
      <c r="E16" s="217"/>
      <c r="F16" s="217"/>
      <c r="G16" s="217"/>
      <c r="H16" s="217"/>
      <c r="I16" s="217"/>
      <c r="J16" s="217"/>
      <c r="K16" s="217"/>
      <c r="L16" s="217"/>
      <c r="M16" s="217" t="s">
        <v>161</v>
      </c>
      <c r="N16" s="217"/>
      <c r="O16" s="217"/>
      <c r="P16" s="217"/>
      <c r="Q16" s="217" t="s">
        <v>162</v>
      </c>
      <c r="R16" s="217"/>
      <c r="S16" s="217" t="s">
        <v>163</v>
      </c>
      <c r="T16" s="217"/>
      <c r="U16" s="217"/>
      <c r="V16" s="217"/>
      <c r="W16" s="217" t="s">
        <v>164</v>
      </c>
      <c r="X16" s="217"/>
      <c r="Y16" s="217"/>
      <c r="Z16" s="217"/>
      <c r="AA16" s="217"/>
    </row>
    <row r="17" spans="1:28" x14ac:dyDescent="0.25">
      <c r="C17" s="57" t="s">
        <v>0</v>
      </c>
      <c r="D17" s="57" t="s">
        <v>1</v>
      </c>
      <c r="E17" s="57" t="s">
        <v>2</v>
      </c>
      <c r="F17" s="57" t="s">
        <v>3</v>
      </c>
      <c r="G17" s="57" t="s">
        <v>4</v>
      </c>
      <c r="H17" s="57" t="s">
        <v>5</v>
      </c>
      <c r="I17" s="57" t="s">
        <v>6</v>
      </c>
      <c r="J17" s="57" t="s">
        <v>7</v>
      </c>
      <c r="K17" s="57" t="s">
        <v>8</v>
      </c>
      <c r="L17" s="57" t="s">
        <v>9</v>
      </c>
      <c r="M17" s="57" t="s">
        <v>0</v>
      </c>
      <c r="N17" s="57" t="s">
        <v>1</v>
      </c>
      <c r="O17" s="57" t="s">
        <v>2</v>
      </c>
      <c r="P17" s="57" t="s">
        <v>3</v>
      </c>
      <c r="Q17" s="57" t="s">
        <v>0</v>
      </c>
      <c r="R17" s="57" t="s">
        <v>1</v>
      </c>
      <c r="S17" s="57" t="s">
        <v>0</v>
      </c>
      <c r="T17" s="57" t="s">
        <v>1</v>
      </c>
      <c r="U17" s="57" t="s">
        <v>2</v>
      </c>
      <c r="V17" s="57" t="s">
        <v>3</v>
      </c>
      <c r="W17" s="57" t="s">
        <v>10</v>
      </c>
      <c r="X17" s="57" t="s">
        <v>11</v>
      </c>
      <c r="Y17" s="57" t="s">
        <v>1</v>
      </c>
      <c r="Z17" s="57" t="s">
        <v>12</v>
      </c>
      <c r="AA17" s="57" t="s">
        <v>13</v>
      </c>
    </row>
    <row r="18" spans="1:28" ht="69" customHeight="1" x14ac:dyDescent="0.25">
      <c r="C18" s="58" t="s">
        <v>141</v>
      </c>
      <c r="D18" s="58" t="s">
        <v>142</v>
      </c>
      <c r="E18" s="58" t="s">
        <v>21</v>
      </c>
      <c r="F18" s="58" t="s">
        <v>143</v>
      </c>
      <c r="G18" s="58" t="s">
        <v>144</v>
      </c>
      <c r="H18" s="58" t="s">
        <v>145</v>
      </c>
      <c r="I18" s="58" t="s">
        <v>146</v>
      </c>
      <c r="J18" s="58" t="s">
        <v>167</v>
      </c>
      <c r="K18" s="58" t="s">
        <v>147</v>
      </c>
      <c r="L18" s="58" t="s">
        <v>148</v>
      </c>
      <c r="M18" s="58" t="s">
        <v>165</v>
      </c>
      <c r="N18" s="58" t="s">
        <v>149</v>
      </c>
      <c r="O18" s="58" t="s">
        <v>150</v>
      </c>
      <c r="P18" s="58" t="s">
        <v>151</v>
      </c>
      <c r="Q18" s="58" t="s">
        <v>152</v>
      </c>
      <c r="R18" s="58" t="s">
        <v>166</v>
      </c>
      <c r="S18" s="58" t="s">
        <v>153</v>
      </c>
      <c r="T18" s="58" t="s">
        <v>168</v>
      </c>
      <c r="U18" s="58" t="s">
        <v>155</v>
      </c>
      <c r="V18" s="58" t="s">
        <v>156</v>
      </c>
      <c r="W18" s="58" t="s">
        <v>39</v>
      </c>
      <c r="X18" s="58" t="s">
        <v>40</v>
      </c>
      <c r="Y18" s="58" t="s">
        <v>157</v>
      </c>
      <c r="Z18" s="58" t="s">
        <v>158</v>
      </c>
      <c r="AA18" s="58" t="s">
        <v>159</v>
      </c>
    </row>
    <row r="19" spans="1:28" ht="15" customHeight="1" x14ac:dyDescent="0.25">
      <c r="B19" s="60" t="s">
        <v>135</v>
      </c>
      <c r="C19" s="63" t="str">
        <f>Klasse!C$40</f>
        <v/>
      </c>
      <c r="D19" s="63" t="str">
        <f>Klasse!D$40</f>
        <v/>
      </c>
      <c r="E19" s="63" t="str">
        <f>Klasse!E$40</f>
        <v/>
      </c>
      <c r="F19" s="63" t="str">
        <f>Klasse!F$40</f>
        <v/>
      </c>
      <c r="G19" s="63" t="str">
        <f>Klasse!G$40</f>
        <v/>
      </c>
      <c r="H19" s="63" t="str">
        <f>Klasse!H$40</f>
        <v/>
      </c>
      <c r="I19" s="63" t="str">
        <f>Klasse!I$40</f>
        <v/>
      </c>
      <c r="J19" s="63" t="str">
        <f>Klasse!J$40</f>
        <v/>
      </c>
      <c r="K19" s="63" t="str">
        <f>Klasse!K$40</f>
        <v/>
      </c>
      <c r="L19" s="63" t="str">
        <f>Klasse!L$40</f>
        <v/>
      </c>
      <c r="M19" s="63" t="str">
        <f>Klasse!M$40</f>
        <v/>
      </c>
      <c r="N19" s="63" t="str">
        <f>Klasse!N$40</f>
        <v/>
      </c>
      <c r="O19" s="63" t="str">
        <f>Klasse!O$40</f>
        <v/>
      </c>
      <c r="P19" s="63" t="str">
        <f>Klasse!P$40</f>
        <v/>
      </c>
      <c r="Q19" s="63" t="str">
        <f>Klasse!Q$40</f>
        <v/>
      </c>
      <c r="R19" s="63" t="str">
        <f>Klasse!R$40</f>
        <v/>
      </c>
      <c r="S19" s="63" t="str">
        <f>Klasse!S$40</f>
        <v/>
      </c>
      <c r="T19" s="63" t="str">
        <f>Klasse!T$40</f>
        <v/>
      </c>
      <c r="U19" s="63" t="str">
        <f>Klasse!U$40</f>
        <v/>
      </c>
      <c r="V19" s="63" t="str">
        <f>Klasse!V$40</f>
        <v/>
      </c>
      <c r="W19" s="63" t="str">
        <f>Klasse!W$40</f>
        <v/>
      </c>
      <c r="X19" s="63" t="str">
        <f>Klasse!X$40</f>
        <v/>
      </c>
      <c r="Y19" s="63" t="str">
        <f>Klasse!Y$40</f>
        <v/>
      </c>
      <c r="Z19" s="63" t="str">
        <f>Klasse!Z$40</f>
        <v/>
      </c>
      <c r="AA19" s="63" t="str">
        <f>Klasse!AA$40</f>
        <v/>
      </c>
      <c r="AB19" s="15"/>
    </row>
    <row r="20" spans="1:28" x14ac:dyDescent="0.25">
      <c r="B20" s="60" t="s">
        <v>47</v>
      </c>
      <c r="C20" s="64" t="str">
        <f>Klasse!C$39</f>
        <v/>
      </c>
      <c r="D20" s="64" t="str">
        <f>Klasse!D$39</f>
        <v/>
      </c>
      <c r="E20" s="64" t="str">
        <f>Klasse!E$39</f>
        <v/>
      </c>
      <c r="F20" s="64" t="str">
        <f>Klasse!F$39</f>
        <v/>
      </c>
      <c r="G20" s="64" t="str">
        <f>Klasse!G$39</f>
        <v/>
      </c>
      <c r="H20" s="64" t="str">
        <f>Klasse!H$39</f>
        <v/>
      </c>
      <c r="I20" s="64" t="str">
        <f>Klasse!I$39</f>
        <v/>
      </c>
      <c r="J20" s="64" t="str">
        <f>Klasse!J$39</f>
        <v/>
      </c>
      <c r="K20" s="64" t="str">
        <f>Klasse!K$39</f>
        <v/>
      </c>
      <c r="L20" s="64" t="str">
        <f>Klasse!L$39</f>
        <v/>
      </c>
      <c r="M20" s="64" t="str">
        <f>Klasse!M$39</f>
        <v/>
      </c>
      <c r="N20" s="64" t="str">
        <f>Klasse!N$39</f>
        <v/>
      </c>
      <c r="O20" s="64" t="str">
        <f>Klasse!O$39</f>
        <v/>
      </c>
      <c r="P20" s="64" t="str">
        <f>Klasse!P$39</f>
        <v/>
      </c>
      <c r="Q20" s="64" t="str">
        <f>Klasse!Q$39</f>
        <v/>
      </c>
      <c r="R20" s="64" t="str">
        <f>Klasse!R$39</f>
        <v/>
      </c>
      <c r="S20" s="64" t="str">
        <f>Klasse!S$39</f>
        <v/>
      </c>
      <c r="T20" s="64" t="str">
        <f>Klasse!T$39</f>
        <v/>
      </c>
      <c r="U20" s="64" t="str">
        <f>Klasse!U$39</f>
        <v/>
      </c>
      <c r="V20" s="64" t="str">
        <f>Klasse!V$39</f>
        <v/>
      </c>
      <c r="W20" s="64" t="str">
        <f>Klasse!W$39</f>
        <v/>
      </c>
      <c r="X20" s="64" t="str">
        <f>Klasse!X$39</f>
        <v/>
      </c>
      <c r="Y20" s="64" t="str">
        <f>Klasse!Y$39</f>
        <v/>
      </c>
      <c r="Z20" s="64" t="str">
        <f>Klasse!Z$39</f>
        <v/>
      </c>
      <c r="AA20" s="64" t="str">
        <f>Klasse!AA$39</f>
        <v/>
      </c>
    </row>
    <row r="22" spans="1:28" ht="18.75" x14ac:dyDescent="0.3">
      <c r="A22" s="62" t="s">
        <v>140</v>
      </c>
    </row>
    <row r="23" spans="1:28" ht="31.5" customHeight="1" x14ac:dyDescent="0.25">
      <c r="B23" s="60" t="s">
        <v>137</v>
      </c>
      <c r="C23" s="14" t="str">
        <f>Meldedaten!D6</f>
        <v/>
      </c>
      <c r="E23" s="216" t="s">
        <v>182</v>
      </c>
      <c r="F23" s="216"/>
      <c r="G23" s="216"/>
      <c r="H23" s="216"/>
      <c r="I23" s="216"/>
      <c r="J23" s="216"/>
      <c r="K23" s="216"/>
      <c r="L23" s="216"/>
      <c r="M23" s="216"/>
      <c r="N23" s="216"/>
      <c r="O23" s="216"/>
      <c r="P23" s="216"/>
      <c r="Q23" s="216"/>
      <c r="R23" s="216"/>
      <c r="S23" s="216"/>
      <c r="T23" s="216"/>
      <c r="U23" s="216"/>
      <c r="V23" s="216"/>
      <c r="W23" s="216"/>
      <c r="X23" s="216"/>
      <c r="Y23" s="216"/>
      <c r="Z23" s="216"/>
      <c r="AA23" s="216"/>
    </row>
    <row r="25" spans="1:28" x14ac:dyDescent="0.25">
      <c r="B25" s="60" t="s">
        <v>136</v>
      </c>
      <c r="C25" s="56">
        <v>1</v>
      </c>
      <c r="D25" s="56">
        <v>1</v>
      </c>
      <c r="E25" s="56">
        <v>1</v>
      </c>
      <c r="F25" s="56">
        <v>1</v>
      </c>
      <c r="G25" s="56">
        <v>1</v>
      </c>
      <c r="H25" s="56">
        <v>1</v>
      </c>
      <c r="I25" s="56">
        <v>1</v>
      </c>
      <c r="J25" s="56">
        <v>1</v>
      </c>
      <c r="K25" s="56">
        <v>1</v>
      </c>
      <c r="L25" s="56">
        <v>1</v>
      </c>
      <c r="M25" s="56">
        <v>1</v>
      </c>
      <c r="N25" s="56">
        <v>1</v>
      </c>
      <c r="O25" s="56">
        <v>2</v>
      </c>
      <c r="P25" s="56">
        <v>2</v>
      </c>
      <c r="Q25" s="56">
        <v>2</v>
      </c>
      <c r="R25" s="56">
        <v>2</v>
      </c>
      <c r="S25" s="56">
        <v>1</v>
      </c>
      <c r="T25" s="56">
        <v>1</v>
      </c>
      <c r="U25" s="56">
        <v>2</v>
      </c>
      <c r="V25" s="56">
        <v>1</v>
      </c>
      <c r="W25" s="56">
        <v>1</v>
      </c>
      <c r="X25" s="56">
        <v>1</v>
      </c>
      <c r="Y25" s="56">
        <v>1</v>
      </c>
      <c r="Z25" s="56">
        <v>1</v>
      </c>
      <c r="AA25" s="56">
        <v>1</v>
      </c>
    </row>
    <row r="26" spans="1:28" x14ac:dyDescent="0.25">
      <c r="C26" s="217">
        <v>1</v>
      </c>
      <c r="D26" s="217"/>
      <c r="E26" s="217"/>
      <c r="F26" s="217"/>
      <c r="G26" s="217"/>
      <c r="H26" s="217"/>
      <c r="I26" s="217"/>
      <c r="J26" s="217"/>
      <c r="K26" s="217"/>
      <c r="L26" s="217"/>
      <c r="M26" s="217">
        <v>2</v>
      </c>
      <c r="N26" s="217"/>
      <c r="O26" s="217"/>
      <c r="P26" s="217"/>
      <c r="Q26" s="217">
        <v>3</v>
      </c>
      <c r="R26" s="217"/>
      <c r="S26" s="217">
        <v>4</v>
      </c>
      <c r="T26" s="217"/>
      <c r="U26" s="217"/>
      <c r="V26" s="217"/>
      <c r="W26" s="217">
        <v>5</v>
      </c>
      <c r="X26" s="217"/>
      <c r="Y26" s="217"/>
      <c r="Z26" s="217"/>
      <c r="AA26" s="217"/>
    </row>
    <row r="27" spans="1:28" x14ac:dyDescent="0.25">
      <c r="C27" s="57" t="s">
        <v>0</v>
      </c>
      <c r="D27" s="57" t="s">
        <v>1</v>
      </c>
      <c r="E27" s="57" t="s">
        <v>2</v>
      </c>
      <c r="F27" s="57" t="s">
        <v>3</v>
      </c>
      <c r="G27" s="57" t="s">
        <v>4</v>
      </c>
      <c r="H27" s="57" t="s">
        <v>5</v>
      </c>
      <c r="I27" s="57" t="s">
        <v>6</v>
      </c>
      <c r="J27" s="57" t="s">
        <v>7</v>
      </c>
      <c r="K27" s="57" t="s">
        <v>8</v>
      </c>
      <c r="L27" s="57" t="s">
        <v>9</v>
      </c>
      <c r="M27" s="57" t="s">
        <v>0</v>
      </c>
      <c r="N27" s="57" t="s">
        <v>1</v>
      </c>
      <c r="O27" s="57" t="s">
        <v>2</v>
      </c>
      <c r="P27" s="57" t="s">
        <v>3</v>
      </c>
      <c r="Q27" s="57" t="s">
        <v>0</v>
      </c>
      <c r="R27" s="57" t="s">
        <v>1</v>
      </c>
      <c r="S27" s="57" t="s">
        <v>0</v>
      </c>
      <c r="T27" s="57" t="s">
        <v>1</v>
      </c>
      <c r="U27" s="57" t="s">
        <v>2</v>
      </c>
      <c r="V27" s="57" t="s">
        <v>3</v>
      </c>
      <c r="W27" s="57" t="s">
        <v>10</v>
      </c>
      <c r="X27" s="57" t="s">
        <v>11</v>
      </c>
      <c r="Y27" s="57" t="s">
        <v>1</v>
      </c>
      <c r="Z27" s="57" t="s">
        <v>12</v>
      </c>
      <c r="AA27" s="57" t="s">
        <v>13</v>
      </c>
    </row>
    <row r="28" spans="1:28" ht="64.5" x14ac:dyDescent="0.25">
      <c r="C28" s="58" t="s">
        <v>141</v>
      </c>
      <c r="D28" s="58" t="s">
        <v>142</v>
      </c>
      <c r="E28" s="58" t="s">
        <v>21</v>
      </c>
      <c r="F28" s="58" t="s">
        <v>143</v>
      </c>
      <c r="G28" s="58" t="s">
        <v>144</v>
      </c>
      <c r="H28" s="58" t="s">
        <v>145</v>
      </c>
      <c r="I28" s="58" t="s">
        <v>146</v>
      </c>
      <c r="J28" s="58" t="s">
        <v>167</v>
      </c>
      <c r="K28" s="58" t="s">
        <v>147</v>
      </c>
      <c r="L28" s="58" t="s">
        <v>148</v>
      </c>
      <c r="M28" s="58" t="s">
        <v>165</v>
      </c>
      <c r="N28" s="58" t="s">
        <v>149</v>
      </c>
      <c r="O28" s="58" t="s">
        <v>150</v>
      </c>
      <c r="P28" s="58" t="s">
        <v>151</v>
      </c>
      <c r="Q28" s="58" t="s">
        <v>152</v>
      </c>
      <c r="R28" s="58" t="s">
        <v>166</v>
      </c>
      <c r="S28" s="58" t="s">
        <v>153</v>
      </c>
      <c r="T28" s="58" t="s">
        <v>154</v>
      </c>
      <c r="U28" s="58" t="s">
        <v>168</v>
      </c>
      <c r="V28" s="58" t="s">
        <v>156</v>
      </c>
      <c r="W28" s="58" t="s">
        <v>39</v>
      </c>
      <c r="X28" s="58" t="s">
        <v>40</v>
      </c>
      <c r="Y28" s="58" t="s">
        <v>157</v>
      </c>
      <c r="Z28" s="58" t="s">
        <v>158</v>
      </c>
      <c r="AA28" s="58" t="s">
        <v>159</v>
      </c>
    </row>
    <row r="29" spans="1:28" x14ac:dyDescent="0.25">
      <c r="B29" s="60" t="s">
        <v>135</v>
      </c>
      <c r="C29" s="63" t="e">
        <f>C30/($C$23*C25)</f>
        <v>#VALUE!</v>
      </c>
      <c r="D29" s="63" t="e">
        <f t="shared" ref="D29:AA29" si="0">D30/($C$23*D25)</f>
        <v>#VALUE!</v>
      </c>
      <c r="E29" s="63" t="e">
        <f t="shared" si="0"/>
        <v>#VALUE!</v>
      </c>
      <c r="F29" s="63" t="e">
        <f t="shared" si="0"/>
        <v>#VALUE!</v>
      </c>
      <c r="G29" s="63" t="e">
        <f t="shared" si="0"/>
        <v>#VALUE!</v>
      </c>
      <c r="H29" s="63" t="e">
        <f t="shared" si="0"/>
        <v>#VALUE!</v>
      </c>
      <c r="I29" s="63" t="e">
        <f t="shared" si="0"/>
        <v>#VALUE!</v>
      </c>
      <c r="J29" s="63" t="e">
        <f t="shared" si="0"/>
        <v>#VALUE!</v>
      </c>
      <c r="K29" s="63" t="e">
        <f t="shared" si="0"/>
        <v>#VALUE!</v>
      </c>
      <c r="L29" s="63" t="e">
        <f t="shared" si="0"/>
        <v>#VALUE!</v>
      </c>
      <c r="M29" s="63" t="e">
        <f t="shared" si="0"/>
        <v>#VALUE!</v>
      </c>
      <c r="N29" s="63" t="e">
        <f t="shared" si="0"/>
        <v>#VALUE!</v>
      </c>
      <c r="O29" s="63" t="e">
        <f t="shared" si="0"/>
        <v>#VALUE!</v>
      </c>
      <c r="P29" s="63" t="e">
        <f t="shared" si="0"/>
        <v>#VALUE!</v>
      </c>
      <c r="Q29" s="63" t="e">
        <f t="shared" si="0"/>
        <v>#VALUE!</v>
      </c>
      <c r="R29" s="63" t="e">
        <f t="shared" si="0"/>
        <v>#VALUE!</v>
      </c>
      <c r="S29" s="63" t="e">
        <f t="shared" si="0"/>
        <v>#VALUE!</v>
      </c>
      <c r="T29" s="63" t="e">
        <f t="shared" si="0"/>
        <v>#VALUE!</v>
      </c>
      <c r="U29" s="63" t="e">
        <f t="shared" si="0"/>
        <v>#VALUE!</v>
      </c>
      <c r="V29" s="63" t="e">
        <f t="shared" si="0"/>
        <v>#VALUE!</v>
      </c>
      <c r="W29" s="63" t="e">
        <f t="shared" si="0"/>
        <v>#VALUE!</v>
      </c>
      <c r="X29" s="63" t="e">
        <f t="shared" si="0"/>
        <v>#VALUE!</v>
      </c>
      <c r="Y29" s="63" t="e">
        <f t="shared" si="0"/>
        <v>#VALUE!</v>
      </c>
      <c r="Z29" s="63" t="e">
        <f t="shared" si="0"/>
        <v>#VALUE!</v>
      </c>
      <c r="AA29" s="63" t="e">
        <f t="shared" si="0"/>
        <v>#VALUE!</v>
      </c>
    </row>
    <row r="30" spans="1:28" x14ac:dyDescent="0.25">
      <c r="B30" s="60" t="s">
        <v>47</v>
      </c>
      <c r="C30" s="59" t="str">
        <f>Meldedaten!D9</f>
        <v/>
      </c>
      <c r="D30" s="59" t="str">
        <f>Meldedaten!D10</f>
        <v/>
      </c>
      <c r="E30" s="59" t="str">
        <f>Meldedaten!D11</f>
        <v/>
      </c>
      <c r="F30" s="59" t="str">
        <f>Meldedaten!D12</f>
        <v/>
      </c>
      <c r="G30" s="59" t="str">
        <f>Meldedaten!D13</f>
        <v/>
      </c>
      <c r="H30" s="59" t="str">
        <f>Meldedaten!D14</f>
        <v/>
      </c>
      <c r="I30" s="59" t="str">
        <f>Meldedaten!D15</f>
        <v/>
      </c>
      <c r="J30" s="59" t="str">
        <f>Meldedaten!D16</f>
        <v/>
      </c>
      <c r="K30" s="59" t="str">
        <f>Meldedaten!D17</f>
        <v/>
      </c>
      <c r="L30" s="59" t="str">
        <f>Meldedaten!D18</f>
        <v/>
      </c>
      <c r="M30" s="59" t="str">
        <f>Meldedaten!D19</f>
        <v/>
      </c>
      <c r="N30" s="59" t="str">
        <f>Meldedaten!D20</f>
        <v/>
      </c>
      <c r="O30" s="59" t="str">
        <f>Meldedaten!D21</f>
        <v/>
      </c>
      <c r="P30" s="59" t="str">
        <f>Meldedaten!D22</f>
        <v/>
      </c>
      <c r="Q30" s="59" t="str">
        <f>Meldedaten!D23</f>
        <v/>
      </c>
      <c r="R30" s="59" t="str">
        <f>Meldedaten!D24</f>
        <v/>
      </c>
      <c r="S30" s="59" t="str">
        <f>Meldedaten!D25</f>
        <v/>
      </c>
      <c r="T30" s="59" t="str">
        <f>Meldedaten!D26</f>
        <v/>
      </c>
      <c r="U30" s="59" t="str">
        <f>Meldedaten!D27</f>
        <v/>
      </c>
      <c r="V30" s="59" t="str">
        <f>Meldedaten!D28</f>
        <v/>
      </c>
      <c r="W30" s="59" t="str">
        <f>Meldedaten!D29</f>
        <v/>
      </c>
      <c r="X30" s="59" t="str">
        <f>Meldedaten!D30</f>
        <v/>
      </c>
      <c r="Y30" s="59" t="str">
        <f>Meldedaten!D31</f>
        <v/>
      </c>
      <c r="Z30" s="59" t="str">
        <f>Meldedaten!D32</f>
        <v/>
      </c>
      <c r="AA30" s="59" t="str">
        <f>Meldedaten!D33</f>
        <v/>
      </c>
    </row>
  </sheetData>
  <mergeCells count="12">
    <mergeCell ref="E13:AA13"/>
    <mergeCell ref="E23:AA23"/>
    <mergeCell ref="C26:L26"/>
    <mergeCell ref="M26:P26"/>
    <mergeCell ref="Q26:R26"/>
    <mergeCell ref="S26:V26"/>
    <mergeCell ref="W26:AA26"/>
    <mergeCell ref="C16:L16"/>
    <mergeCell ref="M16:P16"/>
    <mergeCell ref="Q16:R16"/>
    <mergeCell ref="S16:V16"/>
    <mergeCell ref="W16:AA16"/>
  </mergeCells>
  <pageMargins left="0.31496062992125984" right="0.31496062992125984" top="0.31496062992125984" bottom="0.31496062992125984"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Klasse</vt:lpstr>
      <vt:lpstr>Diagramme Klasse</vt:lpstr>
      <vt:lpstr>Meldedaten</vt:lpstr>
      <vt:lpstr>Meldedaten_obl</vt:lpstr>
      <vt:lpstr>Diagramme Schule</vt:lpstr>
      <vt:lpstr>Anleitung</vt:lpstr>
      <vt:lpstr>Daten</vt:lpstr>
      <vt:lpstr>Klasse!Druckbereich</vt:lpstr>
      <vt:lpstr>Meldedaten!Druckbereich</vt:lpstr>
      <vt:lpstr>Meldedaten_obl!Druckbereich</vt:lpstr>
      <vt:lpstr>Meldedaten!Drucktitel</vt:lpstr>
      <vt:lpstr>Meldedaten_obl!Drucktitel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Bouillon, Oliver</dc:creator>
  <cp:lastModifiedBy>Bouillon, Oliver</cp:lastModifiedBy>
  <cp:lastPrinted>2017-05-10T06:33:23Z</cp:lastPrinted>
  <dcterms:created xsi:type="dcterms:W3CDTF">2017-03-23T11:42:30Z</dcterms:created>
  <dcterms:modified xsi:type="dcterms:W3CDTF">2017-05-15T10:39:49Z</dcterms:modified>
</cp:coreProperties>
</file>