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24915" windowHeight="12090" activeTab="5"/>
  </bookViews>
  <sheets>
    <sheet name="Klasse" sheetId="1" r:id="rId1"/>
    <sheet name="Diagramme Klasse" sheetId="9" r:id="rId2"/>
    <sheet name="Meldedaten" sheetId="5" r:id="rId3"/>
    <sheet name="Meldedaten_obl" sheetId="4" state="hidden" r:id="rId4"/>
    <sheet name="Diagramme Schule" sheetId="11" r:id="rId5"/>
    <sheet name="Anleitung" sheetId="16" r:id="rId6"/>
    <sheet name="Daten" sheetId="8" state="hidden" r:id="rId7"/>
  </sheets>
  <definedNames>
    <definedName name="_xlnm.Print_Area" localSheetId="0">Klasse!$A$1:$AB$43</definedName>
    <definedName name="_xlnm.Print_Area" localSheetId="2">Meldedaten!$A$3:$D$52</definedName>
    <definedName name="_xlnm.Print_Area" localSheetId="3">Meldedaten_obl!$A$3:$C$55</definedName>
    <definedName name="_xlnm.Print_Titles" localSheetId="2">Meldedaten!$3:$4</definedName>
    <definedName name="_xlnm.Print_Titles" localSheetId="3">Meldedaten_obl!$3:$4</definedName>
  </definedNames>
  <calcPr calcId="145621"/>
</workbook>
</file>

<file path=xl/calcChain.xml><?xml version="1.0" encoding="utf-8"?>
<calcChain xmlns="http://schemas.openxmlformats.org/spreadsheetml/2006/main">
  <c r="Y39" i="1" l="1"/>
  <c r="Y20" i="8" s="1"/>
  <c r="F31" i="5" l="1"/>
  <c r="D31" i="5" s="1"/>
  <c r="D39" i="1"/>
  <c r="E39" i="1"/>
  <c r="F39" i="1"/>
  <c r="G39" i="1"/>
  <c r="H39" i="1"/>
  <c r="I39" i="1"/>
  <c r="J39" i="1"/>
  <c r="K39" i="1"/>
  <c r="L39" i="1"/>
  <c r="M39" i="1"/>
  <c r="N39" i="1"/>
  <c r="O39" i="1"/>
  <c r="P39" i="1"/>
  <c r="Q39" i="1"/>
  <c r="R39" i="1"/>
  <c r="S39" i="1"/>
  <c r="T39" i="1"/>
  <c r="U39" i="1"/>
  <c r="V39" i="1"/>
  <c r="W39" i="1"/>
  <c r="X39" i="1"/>
  <c r="Z39" i="1"/>
  <c r="C39" i="1"/>
  <c r="AA10" i="1" l="1"/>
  <c r="AA11" i="1"/>
  <c r="AA12" i="1"/>
  <c r="AA13" i="1"/>
  <c r="AA14" i="1"/>
  <c r="AA15" i="1"/>
  <c r="AA16" i="1"/>
  <c r="AA17" i="1"/>
  <c r="AA18" i="1"/>
  <c r="AA19" i="1"/>
  <c r="AA20" i="1"/>
  <c r="AA21" i="1"/>
  <c r="AA22" i="1"/>
  <c r="AA23" i="1"/>
  <c r="AA24" i="1"/>
  <c r="AA25" i="1"/>
  <c r="AA26" i="1"/>
  <c r="AA27" i="1"/>
  <c r="AA28" i="1"/>
  <c r="AA29" i="1"/>
  <c r="AA30" i="1"/>
  <c r="AA31" i="1"/>
  <c r="AA32" i="1"/>
  <c r="AA33" i="1"/>
  <c r="AA34" i="1"/>
  <c r="AA35" i="1"/>
  <c r="AA36" i="1"/>
  <c r="AA37" i="1"/>
  <c r="AA38" i="1"/>
  <c r="AA9" i="1"/>
  <c r="F10" i="8" l="1"/>
  <c r="F9" i="8"/>
  <c r="F8" i="8"/>
  <c r="F7" i="8"/>
  <c r="F6" i="8"/>
  <c r="E3" i="8"/>
  <c r="G10" i="8" s="1"/>
  <c r="G7" i="8" l="1"/>
  <c r="G9" i="8"/>
  <c r="G6" i="8"/>
  <c r="G8" i="8"/>
  <c r="E13" i="8"/>
  <c r="D8" i="5" l="1"/>
  <c r="D7" i="5"/>
  <c r="C49" i="4"/>
  <c r="C48" i="4"/>
  <c r="C47" i="4"/>
  <c r="C46" i="4"/>
  <c r="C45" i="4"/>
  <c r="C44" i="4"/>
  <c r="C43" i="4"/>
  <c r="C42" i="4"/>
  <c r="C41" i="4"/>
  <c r="C40" i="4"/>
  <c r="C39" i="4"/>
  <c r="C38" i="4"/>
  <c r="C37" i="4"/>
  <c r="C36" i="4"/>
  <c r="C35" i="4"/>
  <c r="C34" i="4"/>
  <c r="C33" i="4"/>
  <c r="C32" i="4"/>
  <c r="C31" i="4"/>
  <c r="C30" i="4"/>
  <c r="C29" i="4"/>
  <c r="C28" i="4"/>
  <c r="C27" i="4"/>
  <c r="C26" i="4"/>
  <c r="C25" i="4"/>
  <c r="C24" i="4"/>
  <c r="C23" i="4"/>
  <c r="C22" i="4"/>
  <c r="C21" i="4"/>
  <c r="C20" i="4"/>
  <c r="C19" i="4"/>
  <c r="C18" i="4"/>
  <c r="C17" i="4"/>
  <c r="C16" i="4"/>
  <c r="C15" i="4"/>
  <c r="C14" i="4"/>
  <c r="C13" i="4"/>
  <c r="C12" i="4"/>
  <c r="C11" i="4"/>
  <c r="C10" i="4"/>
  <c r="C9" i="4"/>
  <c r="C8" i="4"/>
  <c r="C7" i="4"/>
  <c r="C6" i="4"/>
  <c r="AA8" i="1"/>
  <c r="Z20" i="8" l="1"/>
  <c r="F32" i="5"/>
  <c r="D32" i="5" s="1"/>
  <c r="Z30" i="8" s="1"/>
  <c r="W20" i="8"/>
  <c r="F29" i="5"/>
  <c r="D29" i="5" s="1"/>
  <c r="W30" i="8" s="1"/>
  <c r="V20" i="8"/>
  <c r="F28" i="5"/>
  <c r="D28" i="5" s="1"/>
  <c r="V30" i="8" s="1"/>
  <c r="R20" i="8"/>
  <c r="F24" i="5"/>
  <c r="D24" i="5" s="1"/>
  <c r="R30" i="8" s="1"/>
  <c r="J20" i="8"/>
  <c r="F16" i="5"/>
  <c r="D16" i="5" s="1"/>
  <c r="J30" i="8" s="1"/>
  <c r="F20" i="8"/>
  <c r="F12" i="5"/>
  <c r="D12" i="5" s="1"/>
  <c r="F30" i="8" s="1"/>
  <c r="Y30" i="8"/>
  <c r="U20" i="8"/>
  <c r="F27" i="5"/>
  <c r="D27" i="5" s="1"/>
  <c r="U30" i="8" s="1"/>
  <c r="Q20" i="8"/>
  <c r="F23" i="5"/>
  <c r="D23" i="5" s="1"/>
  <c r="Q30" i="8" s="1"/>
  <c r="M20" i="8"/>
  <c r="F19" i="5"/>
  <c r="D19" i="5" s="1"/>
  <c r="M30" i="8" s="1"/>
  <c r="I20" i="8"/>
  <c r="F15" i="5"/>
  <c r="D15" i="5" s="1"/>
  <c r="I30" i="8" s="1"/>
  <c r="E20" i="8"/>
  <c r="F11" i="5"/>
  <c r="D11" i="5" s="1"/>
  <c r="E30" i="8" s="1"/>
  <c r="C20" i="8"/>
  <c r="F9" i="5"/>
  <c r="D9" i="5" s="1"/>
  <c r="C30" i="8" s="1"/>
  <c r="S20" i="8"/>
  <c r="F25" i="5"/>
  <c r="D25" i="5" s="1"/>
  <c r="S30" i="8" s="1"/>
  <c r="O20" i="8"/>
  <c r="F21" i="5"/>
  <c r="D21" i="5" s="1"/>
  <c r="O30" i="8" s="1"/>
  <c r="K20" i="8"/>
  <c r="F17" i="5"/>
  <c r="D17" i="5" s="1"/>
  <c r="K30" i="8" s="1"/>
  <c r="G20" i="8"/>
  <c r="F13" i="5"/>
  <c r="D13" i="5" s="1"/>
  <c r="G30" i="8" s="1"/>
  <c r="N20" i="8"/>
  <c r="F20" i="5"/>
  <c r="D20" i="5" s="1"/>
  <c r="N30" i="8" s="1"/>
  <c r="X20" i="8"/>
  <c r="F30" i="5"/>
  <c r="D30" i="5" s="1"/>
  <c r="X30" i="8" s="1"/>
  <c r="T20" i="8"/>
  <c r="F26" i="5"/>
  <c r="D26" i="5" s="1"/>
  <c r="T30" i="8" s="1"/>
  <c r="P20" i="8"/>
  <c r="F22" i="5"/>
  <c r="D22" i="5" s="1"/>
  <c r="P30" i="8" s="1"/>
  <c r="L20" i="8"/>
  <c r="F18" i="5"/>
  <c r="D18" i="5" s="1"/>
  <c r="L30" i="8" s="1"/>
  <c r="H20" i="8"/>
  <c r="F14" i="5"/>
  <c r="D14" i="5" s="1"/>
  <c r="H30" i="8" s="1"/>
  <c r="D20" i="8"/>
  <c r="F10" i="5"/>
  <c r="D10" i="5" s="1"/>
  <c r="D30" i="8" s="1"/>
  <c r="AB4" i="1"/>
  <c r="AB10" i="1" l="1"/>
  <c r="AB14" i="1"/>
  <c r="AB18" i="1"/>
  <c r="AB22" i="1"/>
  <c r="AB26" i="1"/>
  <c r="AB30" i="1"/>
  <c r="AB34" i="1"/>
  <c r="AB38" i="1"/>
  <c r="AB15" i="1"/>
  <c r="AB23" i="1"/>
  <c r="AB35" i="1"/>
  <c r="AB24" i="1"/>
  <c r="AB32" i="1"/>
  <c r="AB11" i="1"/>
  <c r="AB31" i="1"/>
  <c r="AB12" i="1"/>
  <c r="AB16" i="1"/>
  <c r="AB28" i="1"/>
  <c r="AB13" i="1"/>
  <c r="AB17" i="1"/>
  <c r="AB21" i="1"/>
  <c r="AB25" i="1"/>
  <c r="AB29" i="1"/>
  <c r="AB33" i="1"/>
  <c r="AB37" i="1"/>
  <c r="AB19" i="1"/>
  <c r="AB27" i="1"/>
  <c r="AB9" i="1"/>
  <c r="AB20" i="1"/>
  <c r="AB36" i="1"/>
  <c r="L3" i="1" l="1"/>
  <c r="Y40" i="1" s="1"/>
  <c r="Y19" i="8" s="1"/>
  <c r="J43" i="1"/>
  <c r="K43" i="1"/>
  <c r="M43" i="1"/>
  <c r="H43" i="1"/>
  <c r="L43" i="1"/>
  <c r="I43" i="1"/>
  <c r="G43" i="1"/>
  <c r="Z40" i="1" l="1"/>
  <c r="Z19" i="8" s="1"/>
  <c r="W40" i="1"/>
  <c r="W19" i="8" s="1"/>
  <c r="X40" i="1"/>
  <c r="X19" i="8" s="1"/>
  <c r="U40" i="1"/>
  <c r="U19" i="8" s="1"/>
  <c r="V40" i="1"/>
  <c r="V19" i="8" s="1"/>
  <c r="S40" i="1"/>
  <c r="S19" i="8" s="1"/>
  <c r="T40" i="1"/>
  <c r="T19" i="8" s="1"/>
  <c r="Q40" i="1"/>
  <c r="Q19" i="8" s="1"/>
  <c r="R40" i="1"/>
  <c r="R19" i="8" s="1"/>
  <c r="O40" i="1"/>
  <c r="O19" i="8" s="1"/>
  <c r="P40" i="1"/>
  <c r="P19" i="8" s="1"/>
  <c r="L40" i="1"/>
  <c r="L19" i="8" s="1"/>
  <c r="N40" i="1"/>
  <c r="N19" i="8" s="1"/>
  <c r="J40" i="1"/>
  <c r="J19" i="8" s="1"/>
  <c r="K40" i="1"/>
  <c r="K19" i="8" s="1"/>
  <c r="H40" i="1"/>
  <c r="H19" i="8" s="1"/>
  <c r="I40" i="1"/>
  <c r="I19" i="8" s="1"/>
  <c r="F40" i="1"/>
  <c r="F19" i="8" s="1"/>
  <c r="G40" i="1"/>
  <c r="G19" i="8" s="1"/>
  <c r="D40" i="1"/>
  <c r="D19" i="8" s="1"/>
  <c r="E40" i="1"/>
  <c r="E19" i="8" s="1"/>
  <c r="C40" i="1"/>
  <c r="C19" i="8" s="1"/>
  <c r="M40" i="1"/>
  <c r="M19" i="8" s="1"/>
  <c r="C13" i="8"/>
  <c r="F6" i="5"/>
  <c r="D6" i="5" l="1"/>
  <c r="C23" i="8" s="1"/>
  <c r="Y29" i="8" s="1"/>
  <c r="M29" i="8" l="1"/>
  <c r="F29" i="8"/>
  <c r="V29" i="8"/>
  <c r="S29" i="8"/>
  <c r="H29" i="8"/>
  <c r="X29" i="8"/>
  <c r="K29" i="8"/>
  <c r="T29" i="8"/>
  <c r="Q29" i="8"/>
  <c r="J29" i="8"/>
  <c r="G29" i="8"/>
  <c r="W29" i="8"/>
  <c r="L29" i="8"/>
  <c r="C29" i="8"/>
  <c r="Z29" i="8"/>
  <c r="E29" i="8"/>
  <c r="U29" i="8"/>
  <c r="N29" i="8"/>
  <c r="P29" i="8"/>
  <c r="I29" i="8"/>
  <c r="R29" i="8"/>
  <c r="O29" i="8"/>
  <c r="D29" i="8"/>
</calcChain>
</file>

<file path=xl/sharedStrings.xml><?xml version="1.0" encoding="utf-8"?>
<sst xmlns="http://schemas.openxmlformats.org/spreadsheetml/2006/main" count="352" uniqueCount="249">
  <si>
    <t>Notenschlüssel</t>
  </si>
  <si>
    <t>ab BE</t>
  </si>
  <si>
    <t>Note</t>
  </si>
  <si>
    <t>Vorg</t>
  </si>
  <si>
    <t>selbst</t>
  </si>
  <si>
    <t>Nr.</t>
  </si>
  <si>
    <t>Name</t>
  </si>
  <si>
    <t>erreichbare Bewertungseinheiten (BE)</t>
  </si>
  <si>
    <t>erreichte BE</t>
  </si>
  <si>
    <t>Summe der BE</t>
  </si>
  <si>
    <t>Erfüllungsprozente</t>
  </si>
  <si>
    <t>Klasse:</t>
  </si>
  <si>
    <t>Teilnehmer:</t>
  </si>
  <si>
    <t>Noten der ZKA</t>
  </si>
  <si>
    <t>Mittelwert</t>
  </si>
  <si>
    <r>
      <t xml:space="preserve">Bitte tragen Sie Ihre Daten in die </t>
    </r>
    <r>
      <rPr>
        <b/>
        <sz val="11"/>
        <color rgb="FFFF0000"/>
        <rFont val="Calibri"/>
        <family val="2"/>
        <scheme val="minor"/>
      </rPr>
      <t>rot umrandeten Bereiche</t>
    </r>
    <r>
      <rPr>
        <b/>
        <sz val="11"/>
        <color theme="1"/>
        <rFont val="Calibri"/>
        <family val="2"/>
        <scheme val="minor"/>
      </rPr>
      <t xml:space="preserve"> ein.</t>
    </r>
  </si>
  <si>
    <t>Zusammenstellung der rückmelderelevanten Daten</t>
  </si>
  <si>
    <t>NEBENRECHNUNG</t>
  </si>
  <si>
    <t xml:space="preserve">Nachfolgende Daten werden (schulweise, nicht klassenweise) online durch das LISA erfasst.
Durch Eingabe der der Schule zugesandten TAN unter www.evaluation.sachsen-anhalt.de erreichen Sie das entsprechende Formular.
</t>
  </si>
  <si>
    <t>Um die Rückmeldedaten der Schule zu erzeugen, können in den grün umrandeten Bereich die Ergebnisse weiterer Klassen kopiert werden bzw. von Hand ergänzt werden.
Gelben Bereich einer anderen Datei (Klasse) markieren, kopieren und im grünen Bereich als Werte (Inhalt) einfügen.</t>
  </si>
  <si>
    <t>Rückmeldedaten</t>
  </si>
  <si>
    <t>ê</t>
  </si>
  <si>
    <t>1.</t>
  </si>
  <si>
    <t>Allgemeine Angaben</t>
  </si>
  <si>
    <t>diese Kl.</t>
  </si>
  <si>
    <t>Kl. 2</t>
  </si>
  <si>
    <t>Kl. 3</t>
  </si>
  <si>
    <t>Kl. 4</t>
  </si>
  <si>
    <t>Kl. 5</t>
  </si>
  <si>
    <t>2.</t>
  </si>
  <si>
    <t>Jahresnote 1</t>
  </si>
  <si>
    <t>Jahresnote 2</t>
  </si>
  <si>
    <t>Jahresnote 3</t>
  </si>
  <si>
    <t>Jahresnote 4</t>
  </si>
  <si>
    <t>Jahresnote 5</t>
  </si>
  <si>
    <t>Jahresnote 6</t>
  </si>
  <si>
    <t>Prüfungsnote 1</t>
  </si>
  <si>
    <t>Prüfungsnote 2</t>
  </si>
  <si>
    <t>Prüfungsnote 3</t>
  </si>
  <si>
    <t>Prüfungsnote 4</t>
  </si>
  <si>
    <t>Prüfungsnote 5</t>
  </si>
  <si>
    <t>Prüfungsnote 6</t>
  </si>
  <si>
    <t>Pflichtteil 1  (Summe der Feinpunkte)</t>
  </si>
  <si>
    <t>8.</t>
  </si>
  <si>
    <t>Hinweise durch die Lehrkräfte*</t>
  </si>
  <si>
    <t>*Die Einschätzung zum Anforderungsniveau und mögliche verbale Einschätzungen bitte online ergänzen.</t>
  </si>
  <si>
    <r>
      <t xml:space="preserve">Das Anforderungsniveau war                              zu niedrig  </t>
    </r>
    <r>
      <rPr>
        <sz val="11"/>
        <color theme="1"/>
        <rFont val="Wingdings"/>
        <charset val="2"/>
      </rPr>
      <t xml:space="preserve">o o o o o </t>
    </r>
    <r>
      <rPr>
        <sz val="11"/>
        <color theme="1"/>
        <rFont val="Calibri"/>
        <family val="2"/>
        <scheme val="minor"/>
      </rPr>
      <t>zu hoch</t>
    </r>
  </si>
  <si>
    <t xml:space="preserve">Hier haben Sie die Möglichkeit zu einer kurzen verbalen Einschätzung </t>
  </si>
  <si>
    <r>
      <t xml:space="preserve">Anzahl erteilter Halbjahresnoten der </t>
    </r>
    <r>
      <rPr>
        <b/>
        <sz val="11"/>
        <color theme="1"/>
        <rFont val="Calibri"/>
        <family val="2"/>
        <scheme val="minor"/>
      </rPr>
      <t>Teilnehmer</t>
    </r>
    <r>
      <rPr>
        <sz val="11"/>
        <color theme="1"/>
        <rFont val="Calibri"/>
        <family val="2"/>
        <scheme val="minor"/>
      </rPr>
      <t xml:space="preserve"> im Schuljahrgang 6 </t>
    </r>
  </si>
  <si>
    <r>
      <t xml:space="preserve">Anzahl Noten der </t>
    </r>
    <r>
      <rPr>
        <b/>
        <sz val="11"/>
        <color theme="1"/>
        <rFont val="Calibri"/>
        <family val="2"/>
        <scheme val="minor"/>
      </rPr>
      <t>Teilnehmer</t>
    </r>
    <r>
      <rPr>
        <sz val="11"/>
        <color theme="1"/>
        <rFont val="Calibri"/>
        <family val="2"/>
        <scheme val="minor"/>
      </rPr>
      <t xml:space="preserve"> in der zentralen Klassenarbeit</t>
    </r>
  </si>
  <si>
    <r>
      <t xml:space="preserve">Anzahl der </t>
    </r>
    <r>
      <rPr>
        <b/>
        <sz val="11"/>
        <rFont val="Calibri"/>
        <family val="2"/>
        <scheme val="minor"/>
      </rPr>
      <t>Teilnehmer</t>
    </r>
    <r>
      <rPr>
        <sz val="11"/>
        <rFont val="Calibri"/>
        <family val="2"/>
        <scheme val="minor"/>
      </rPr>
      <t xml:space="preserve"> der Schule</t>
    </r>
  </si>
  <si>
    <t>1.a · Größenangabe umrechnen</t>
  </si>
  <si>
    <t>1.b · Differenz ermitteln</t>
  </si>
  <si>
    <t>1.c · Zahl ermitteln</t>
  </si>
  <si>
    <t>1.d · gebrochene Zahlen addieren</t>
  </si>
  <si>
    <t>1.e · Brüche untersuchen</t>
  </si>
  <si>
    <t>1.f · Zuordnung erkennen</t>
  </si>
  <si>
    <t>1.g-1 · Stufenwinkel einzeichnen</t>
  </si>
  <si>
    <t>1.g-2 · Größe eines Winkels ermitteln</t>
  </si>
  <si>
    <t>1.h-1 · Punkt einzeichnen</t>
  </si>
  <si>
    <t>1.h-2 · senkrechte Gerade zeichnen</t>
  </si>
  <si>
    <t>2.a · Anzahl ermitteln</t>
  </si>
  <si>
    <t>2.b · Diagramm vervollständigen</t>
  </si>
  <si>
    <t>2.c · Vergleich und Begründung</t>
  </si>
  <si>
    <t>2.d · Aussage beurteilen</t>
  </si>
  <si>
    <t>3.a · Quadernetz zeichnen</t>
  </si>
  <si>
    <t>3.b · Volumen des Quaders berechnen</t>
  </si>
  <si>
    <t>4.a · Länge einer Seite messen</t>
  </si>
  <si>
    <t>4.b · Dreieck klassifizieren</t>
  </si>
  <si>
    <t>4.c · Konstruktion ausführen</t>
  </si>
  <si>
    <t>4.d · Beschreibung vervollständigen</t>
  </si>
  <si>
    <t>5.a-1 · 1. Ergänzung</t>
  </si>
  <si>
    <t>5.a-2 · 2. Ergänzung</t>
  </si>
  <si>
    <t>5.b · Eigenschaft erkennen</t>
  </si>
  <si>
    <t>5.c-1 · Zusammenhang darstellen</t>
  </si>
  <si>
    <t>5.c-2 · Vorgehen erläutern</t>
  </si>
  <si>
    <r>
      <t xml:space="preserve">Ergebnisse der Aufgaben
</t>
    </r>
    <r>
      <rPr>
        <b/>
        <sz val="10"/>
        <color theme="1"/>
        <rFont val="Calibri"/>
        <family val="2"/>
        <scheme val="minor"/>
      </rPr>
      <t>(Einzutragen ist jeweils die Summe der erreichten Bewertungseinheiten aller Teilnehmer der Schule)</t>
    </r>
  </si>
  <si>
    <t>angepassten Bewertungs-</t>
  </si>
  <si>
    <t>schlüssel hier eingeben</t>
  </si>
  <si>
    <t>3.</t>
  </si>
  <si>
    <t>*Nachfolgende Einschätzungen bitte online ergänzen.</t>
  </si>
  <si>
    <t xml:space="preserve">Die Aufgaben sind in ihrer Gesamtheit für das Abschlussniveau am Ende des 6. Schuljahrgangs repräsentativ.
</t>
  </si>
  <si>
    <t xml:space="preserve">Die Aufgaben sind mit Blick auf die inhaltsbezogenen mathematischen Kompetenzen ausgewogen.
</t>
  </si>
  <si>
    <t xml:space="preserve">Der Anteil innermathematischer Aufgaben ist ausgewogen.
</t>
  </si>
  <si>
    <t xml:space="preserve">Die außermathematischen Anwendungsbezüge sind ausreichend.
</t>
  </si>
  <si>
    <t xml:space="preserve">Die Aufgaben der Arbeit sind verständlich.
</t>
  </si>
  <si>
    <t xml:space="preserve">Der Anteil von Aufgaben, die aus dem Unterricht vertraut sind, ist zu gering.
</t>
  </si>
  <si>
    <t xml:space="preserve">Der Anteil von Aufgabenteilen, die eine Begründung, Beschreibung oder Beurteilung erfordern, ist zu groß.
</t>
  </si>
  <si>
    <t xml:space="preserve">Der Anteil der Anforderungen im Anforderungsbereich III ist zu groß.
</t>
  </si>
  <si>
    <t xml:space="preserve">Der Anteil der Anforderungen im Anforderungsbereich I ist zu gering.
</t>
  </si>
  <si>
    <t>Haben Sie die Auswertungshilfe in elektronischer Form (EXCEL) verwendet.</t>
  </si>
  <si>
    <t xml:space="preserve">Welchen Bewertungsschlüssel haben Sie an Ihrer Schule verwendet?
</t>
  </si>
  <si>
    <r>
      <t xml:space="preserve">Die folgenden Aussagen beziehen sich auf die Arbeit als Ganzes.
</t>
    </r>
    <r>
      <rPr>
        <b/>
        <sz val="9"/>
        <color theme="1"/>
        <rFont val="Calibri"/>
        <family val="2"/>
        <scheme val="minor"/>
      </rPr>
      <t>Bitte kreuzen Sie bei jeder Aussage die für Ihre Schule zutreffende Antwortmöglichkeit an.</t>
    </r>
  </si>
  <si>
    <t>Hier können Sie Hinweise zur elektronischen Auswertungshilfe (EXCEL) ergänzen.</t>
  </si>
  <si>
    <r>
      <t xml:space="preserve">stimmt genau  </t>
    </r>
    <r>
      <rPr>
        <sz val="11"/>
        <color theme="1"/>
        <rFont val="Wingdings"/>
        <charset val="2"/>
      </rPr>
      <t>o o o o</t>
    </r>
    <r>
      <rPr>
        <sz val="11"/>
        <color theme="1"/>
        <rFont val="Calibri"/>
        <family val="2"/>
        <scheme val="minor"/>
      </rPr>
      <t xml:space="preserve">  stimmt gar nicht</t>
    </r>
  </si>
  <si>
    <t>Erf. %</t>
  </si>
  <si>
    <t>erreichbare BE</t>
  </si>
  <si>
    <t>Teilnehmerzahl:</t>
  </si>
  <si>
    <t>Klassenauswertung</t>
  </si>
  <si>
    <t>Bewertungsschlüssel</t>
  </si>
  <si>
    <t>Schulauswertung</t>
  </si>
  <si>
    <t>Aussage
beurteilen</t>
  </si>
  <si>
    <t>Aufgabe 1</t>
  </si>
  <si>
    <t>Aufgabe 2</t>
  </si>
  <si>
    <t>Aufgabe 3</t>
  </si>
  <si>
    <t>Aufgabe 4</t>
  </si>
  <si>
    <t>Aufgabe 5</t>
  </si>
  <si>
    <t>ZKA 6 - Mathematik - Gymnasium       Rückmeldedaten</t>
  </si>
  <si>
    <t>a)</t>
  </si>
  <si>
    <t>b)</t>
  </si>
  <si>
    <t>c)</t>
  </si>
  <si>
    <t>d)</t>
  </si>
  <si>
    <t>e)</t>
  </si>
  <si>
    <t>f)</t>
  </si>
  <si>
    <t>g)</t>
  </si>
  <si>
    <t>h)</t>
  </si>
  <si>
    <t>i)</t>
  </si>
  <si>
    <t>j)</t>
  </si>
  <si>
    <t>k)</t>
  </si>
  <si>
    <t>l)</t>
  </si>
  <si>
    <r>
      <t xml:space="preserve">                          ja      </t>
    </r>
    <r>
      <rPr>
        <sz val="11"/>
        <color theme="1"/>
        <rFont val="Wingdings"/>
        <charset val="2"/>
      </rPr>
      <t xml:space="preserve">o o </t>
    </r>
    <r>
      <rPr>
        <sz val="11"/>
        <color theme="1"/>
        <rFont val="Calibri"/>
        <family val="2"/>
        <scheme val="minor"/>
      </rPr>
      <t>nein</t>
    </r>
  </si>
  <si>
    <t>Bitte ergänzen Sie die Rückmeldung der erreichten BE um folgende weitere Angaben und die Einschätzung der zentralen Klassenarbeit durch die Lehrkräfte der Schule.*</t>
  </si>
  <si>
    <t>Hier haben Sie die Möglichkeit zu einer kurzen verbalen Einschätzung.</t>
  </si>
  <si>
    <r>
      <t xml:space="preserve">Landesvorgabe  </t>
    </r>
    <r>
      <rPr>
        <sz val="11"/>
        <color theme="1"/>
        <rFont val="Wingdings"/>
        <charset val="2"/>
      </rPr>
      <t>o o</t>
    </r>
    <r>
      <rPr>
        <sz val="11"/>
        <color theme="1"/>
        <rFont val="Calibri"/>
        <family val="2"/>
        <scheme val="minor"/>
      </rPr>
      <t xml:space="preserve">  schulspezifischer Bew.schl.</t>
    </r>
  </si>
  <si>
    <t>I</t>
  </si>
  <si>
    <t>II</t>
  </si>
  <si>
    <t>III</t>
  </si>
  <si>
    <t>1a (1)</t>
  </si>
  <si>
    <t>1a (2)</t>
  </si>
  <si>
    <t>1b</t>
  </si>
  <si>
    <t>1c</t>
  </si>
  <si>
    <t>1d</t>
  </si>
  <si>
    <t>1e</t>
  </si>
  <si>
    <t>1f (1)</t>
  </si>
  <si>
    <t>1f (2)</t>
  </si>
  <si>
    <t>1g</t>
  </si>
  <si>
    <t>1h</t>
  </si>
  <si>
    <t>2a</t>
  </si>
  <si>
    <t>2b</t>
  </si>
  <si>
    <t>2c</t>
  </si>
  <si>
    <t>2d</t>
  </si>
  <si>
    <t>3a</t>
  </si>
  <si>
    <t>3b</t>
  </si>
  <si>
    <t>3c</t>
  </si>
  <si>
    <t>4a (1)</t>
  </si>
  <si>
    <t>4a (2)</t>
  </si>
  <si>
    <t>4b</t>
  </si>
  <si>
    <t>4c</t>
  </si>
  <si>
    <t>5a</t>
  </si>
  <si>
    <t>5b</t>
  </si>
  <si>
    <t>gebrochene Zahlen addieren</t>
  </si>
  <si>
    <t>Größenangaben addieren und subtrahieren</t>
  </si>
  <si>
    <t>gebrochene Zahl runden</t>
  </si>
  <si>
    <t>proportionalen Zusammenhang anwenden</t>
  </si>
  <si>
    <t>Zahl auf Teilbarkeit untersuchen</t>
  </si>
  <si>
    <t>vom Anteil auf das Ganze schließen</t>
  </si>
  <si>
    <t>Koordinaten ablesen</t>
  </si>
  <si>
    <t>Punkte ergänzen</t>
  </si>
  <si>
    <t>Ergebnis überprüfen</t>
  </si>
  <si>
    <t>Verkleinerung identifizieren</t>
  </si>
  <si>
    <t>Planfigur anfertigen</t>
  </si>
  <si>
    <t>Dreieck klassifizieren</t>
  </si>
  <si>
    <t>Dreieck konstruieren</t>
  </si>
  <si>
    <t>Aussage begründen</t>
  </si>
  <si>
    <t>Summe der Kantenlängen berechnen</t>
  </si>
  <si>
    <t>Kantenlänge schlussfolgern</t>
  </si>
  <si>
    <t>Aussage widerlegen</t>
  </si>
  <si>
    <t>Informationen entnehmen – 1. Ergänzung</t>
  </si>
  <si>
    <t>Informationen entnehmen – 2. Ergänzung</t>
  </si>
  <si>
    <t>direkt proportionale Zuordnung begründen</t>
  </si>
  <si>
    <t>Aussage beurteilen</t>
  </si>
  <si>
    <t>Informationen entnehmen</t>
  </si>
  <si>
    <t>Informationen entnehmen und anwenden</t>
  </si>
  <si>
    <t>5c</t>
  </si>
  <si>
    <t>Gleichung interpretieren</t>
  </si>
  <si>
    <t>Zentrale Klassenarbeit Schuljahrgang 6 - Mathematik Gymnasium 2018</t>
  </si>
  <si>
    <t>Zentrale Klassenarbeit Schuljahrgang 6 - Mathematik Gymnasium 2018
Schulergebnis</t>
  </si>
  <si>
    <t>1a (1) · gebrochene Zahlen addieren</t>
  </si>
  <si>
    <t>1a (2) · Größenangaben addieren und subtrahieren</t>
  </si>
  <si>
    <t>1b · gebrochene Zahl runden</t>
  </si>
  <si>
    <t>1c · proportionalen Zusammenhang anwenden</t>
  </si>
  <si>
    <t>1d · Zahl auf Teilbarkeit untersuchen</t>
  </si>
  <si>
    <t>1e · vom Anteil auf das Ganze schließen</t>
  </si>
  <si>
    <t>1f (1) · Koordinaten ablesen</t>
  </si>
  <si>
    <t>1f (2) · Punkte ergänzen</t>
  </si>
  <si>
    <t>1g · Ergebnis überprüfen</t>
  </si>
  <si>
    <t>1h · Verkleinerung identifizieren</t>
  </si>
  <si>
    <t>2a · Planfigur anfertigen</t>
  </si>
  <si>
    <t>2b · Dreieck klassifizieren</t>
  </si>
  <si>
    <t>2c · Dreieck konstruieren</t>
  </si>
  <si>
    <t>2d · Aussage begründen</t>
  </si>
  <si>
    <t>3a · Summe der Kantenlängen berechnen</t>
  </si>
  <si>
    <t>3b · Kantenlänge schlussfolgern</t>
  </si>
  <si>
    <t>3c · Aussage widerlegen</t>
  </si>
  <si>
    <t>4a (1) · Informationen entnehmen – 1. Ergänzung</t>
  </si>
  <si>
    <t>4a (2) · Informationen entnehmen – 2. Ergänzung</t>
  </si>
  <si>
    <t>4b · direkt proportionale Zuordnung begründen</t>
  </si>
  <si>
    <t>4c · Aussage beurteilen</t>
  </si>
  <si>
    <t>5a · Informationen entnehmen</t>
  </si>
  <si>
    <t>5b · Informationen entnehmen und anwenden</t>
  </si>
  <si>
    <t>5c · Gleichung interpretieren</t>
  </si>
  <si>
    <t>1a (1)
AFB I</t>
  </si>
  <si>
    <t>1a (2)
AFB I</t>
  </si>
  <si>
    <t>1b
AFB I</t>
  </si>
  <si>
    <t>1c
AFB II</t>
  </si>
  <si>
    <t>1d
AFB II</t>
  </si>
  <si>
    <t>1e
AFB II</t>
  </si>
  <si>
    <t>1f (1)
AFB I</t>
  </si>
  <si>
    <t>1f (2)
AFB II</t>
  </si>
  <si>
    <t>1g
AFB I</t>
  </si>
  <si>
    <t>1h
AFB II</t>
  </si>
  <si>
    <t>2a
AFB I</t>
  </si>
  <si>
    <t>2b
AFB II</t>
  </si>
  <si>
    <t>2c
AFB I</t>
  </si>
  <si>
    <t>2d
AFB III</t>
  </si>
  <si>
    <t>3a
AFB II</t>
  </si>
  <si>
    <t>3b
AFB II</t>
  </si>
  <si>
    <t>3c
AFB III</t>
  </si>
  <si>
    <t>4a (1)
AFB II</t>
  </si>
  <si>
    <t>4a (2)
AFB II</t>
  </si>
  <si>
    <t>4b
AFB I</t>
  </si>
  <si>
    <t>4c
AFB II</t>
  </si>
  <si>
    <t>5a
AFB I</t>
  </si>
  <si>
    <t>5b
AFB II</t>
  </si>
  <si>
    <t>5c
AFB III</t>
  </si>
  <si>
    <t>gebrochene
Zahlen
addieren</t>
  </si>
  <si>
    <t>Größenangaben
addieren u.
subtrahieren</t>
  </si>
  <si>
    <t>gebrochene
Zahl runden</t>
  </si>
  <si>
    <t>proportionalen
Zusammenhang
anwenden</t>
  </si>
  <si>
    <t>Zahl auf
Teilbarkeit
untersuchen</t>
  </si>
  <si>
    <t>vom Anteil auf
das Ganze
schließen</t>
  </si>
  <si>
    <t>Koordinaten
ablesen</t>
  </si>
  <si>
    <t>Punkte
ergänzen</t>
  </si>
  <si>
    <t>Ergebnis
überprüfen</t>
  </si>
  <si>
    <t>Verkleinerung
identifizieren</t>
  </si>
  <si>
    <t>Planfigur
anfertigen</t>
  </si>
  <si>
    <t>Dreieck
klassifizieren</t>
  </si>
  <si>
    <t>Dreieck
konstruieren</t>
  </si>
  <si>
    <t>Aussage
begründen</t>
  </si>
  <si>
    <t>Summe der
Kantenlängen
berechnen</t>
  </si>
  <si>
    <t>Kantenlänge
schlussfolgern</t>
  </si>
  <si>
    <t>Aussage
widerlegen</t>
  </si>
  <si>
    <t>Informationen
entnehmen
1. Ergänzung</t>
  </si>
  <si>
    <t>Informationen
entnehmen
2. Ergänzung</t>
  </si>
  <si>
    <t>Informationen
entnehmen</t>
  </si>
  <si>
    <t>Informationen
entnehmen
und anwenden</t>
  </si>
  <si>
    <t>Gleichung
interpretieren</t>
  </si>
  <si>
    <t>direkt proportio-
nale Zuordnung
begründen</t>
  </si>
  <si>
    <t xml:space="preserve">Die Daterückmeldung in diesem Schuljahr ist nicht obligatorisch. Wir sind dennoch dankbar für die Rückmeldung Ihrer Daten. Sie erreichen das entsprechende Formular durch Eingabe der per E-Mail zugesandten TAN unter www.evaluation.sachsen-anhalt.de
</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</si>
</sst>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sz val="11"/>
      <color rgb="FFFF0000"/>
      <name val="Calibri"/>
      <family val="2"/>
      <scheme val="minor"/>
    </font>
    <font>
      <b/>
      <sz val="10"/>
      <name val="Calibri"/>
      <family val="2"/>
      <scheme val="minor"/>
    </font>
    <font>
      <sz val="10"/>
      <name val="Calibri"/>
      <family val="2"/>
      <scheme val="minor"/>
    </font>
    <font>
      <sz val="11"/>
      <color theme="4"/>
      <name val="Calibri"/>
      <family val="2"/>
      <scheme val="minor"/>
    </font>
    <font>
      <b/>
      <sz val="11"/>
      <color theme="4"/>
      <name val="Calibri"/>
      <family val="2"/>
      <scheme val="minor"/>
    </font>
    <font>
      <sz val="9"/>
      <color theme="1"/>
      <name val="Calibri"/>
      <family val="2"/>
      <scheme val="minor"/>
    </font>
    <font>
      <sz val="8"/>
      <color rgb="FF000000"/>
      <name val="Tahoma"/>
      <family val="2"/>
    </font>
    <font>
      <sz val="11"/>
      <color theme="1"/>
      <name val="Calibri"/>
      <family val="2"/>
      <scheme val="minor"/>
    </font>
    <font>
      <b/>
      <sz val="11"/>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rgb="FFFF0000"/>
      <name val="Calibri"/>
      <family val="2"/>
      <scheme val="minor"/>
    </font>
    <font>
      <b/>
      <sz val="12"/>
      <name val="Calibri"/>
      <family val="2"/>
      <scheme val="minor"/>
    </font>
    <font>
      <sz val="10"/>
      <name val="Wingdings"/>
      <charset val="2"/>
    </font>
    <font>
      <sz val="10"/>
      <name val="Arial"/>
      <family val="2"/>
    </font>
    <font>
      <sz val="11"/>
      <name val="Calibri"/>
      <family val="2"/>
      <scheme val="minor"/>
    </font>
    <font>
      <b/>
      <sz val="9"/>
      <color theme="1"/>
      <name val="Calibri"/>
      <family val="2"/>
      <scheme val="minor"/>
    </font>
    <font>
      <sz val="11"/>
      <color theme="1"/>
      <name val="Wingdings"/>
      <charset val="2"/>
    </font>
    <font>
      <b/>
      <sz val="11"/>
      <name val="Calibri"/>
      <family val="2"/>
      <scheme val="minor"/>
    </font>
    <font>
      <b/>
      <sz val="14"/>
      <color rgb="FFFF0000"/>
      <name val="Calibri"/>
      <family val="2"/>
      <scheme val="minor"/>
    </font>
    <font>
      <sz val="8"/>
      <color theme="1"/>
      <name val="Arial Narrow"/>
      <family val="2"/>
    </font>
    <font>
      <sz val="8"/>
      <color theme="1"/>
      <name val="Arial"/>
      <family val="2"/>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6" tint="0.59999389629810485"/>
        <bgColor indexed="64"/>
      </patternFill>
    </fill>
    <fill>
      <patternFill patternType="solid">
        <fgColor theme="8" tint="0.79998168889431442"/>
        <bgColor indexed="64"/>
      </patternFill>
    </fill>
  </fills>
  <borders count="119">
    <border>
      <left/>
      <right/>
      <top/>
      <bottom/>
      <diagonal/>
    </border>
    <border>
      <left style="medium">
        <color theme="9"/>
      </left>
      <right/>
      <top style="medium">
        <color theme="9"/>
      </top>
      <bottom/>
      <diagonal/>
    </border>
    <border>
      <left/>
      <right/>
      <top style="medium">
        <color theme="9"/>
      </top>
      <bottom/>
      <diagonal/>
    </border>
    <border>
      <left/>
      <right style="medium">
        <color theme="9"/>
      </right>
      <top style="medium">
        <color theme="9"/>
      </top>
      <bottom/>
      <diagonal/>
    </border>
    <border>
      <left style="medium">
        <color theme="9"/>
      </left>
      <right/>
      <top/>
      <bottom/>
      <diagonal/>
    </border>
    <border>
      <left/>
      <right style="medium">
        <color theme="9"/>
      </right>
      <top/>
      <bottom/>
      <diagonal/>
    </border>
    <border>
      <left style="medium">
        <color theme="9"/>
      </left>
      <right/>
      <top/>
      <bottom style="medium">
        <color theme="9"/>
      </bottom>
      <diagonal/>
    </border>
    <border>
      <left/>
      <right/>
      <top/>
      <bottom style="medium">
        <color theme="9"/>
      </bottom>
      <diagonal/>
    </border>
    <border>
      <left/>
      <right style="medium">
        <color theme="9"/>
      </right>
      <top/>
      <bottom style="medium">
        <color theme="9"/>
      </bottom>
      <diagonal/>
    </border>
    <border>
      <left style="thin">
        <color auto="1"/>
      </left>
      <right style="thin">
        <color auto="1"/>
      </right>
      <top/>
      <bottom/>
      <diagonal/>
    </border>
    <border>
      <left style="thin">
        <color auto="1"/>
      </left>
      <right style="thin">
        <color auto="1"/>
      </right>
      <top style="thick">
        <color rgb="FFFF0000"/>
      </top>
      <bottom style="thick">
        <color rgb="FFFF0000"/>
      </bottom>
      <diagonal/>
    </border>
    <border>
      <left style="thick">
        <color rgb="FFFF0000"/>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hair">
        <color indexed="64"/>
      </bottom>
      <diagonal/>
    </border>
    <border>
      <left style="thin">
        <color indexed="64"/>
      </left>
      <right style="thin">
        <color indexed="64"/>
      </right>
      <top/>
      <bottom style="hair">
        <color indexed="64"/>
      </bottom>
      <diagonal/>
    </border>
    <border>
      <left style="hair">
        <color indexed="64"/>
      </left>
      <right/>
      <top style="hair">
        <color indexed="64"/>
      </top>
      <bottom style="thin">
        <color indexed="64"/>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auto="1"/>
      </left>
      <right/>
      <top/>
      <bottom/>
      <diagonal/>
    </border>
    <border>
      <left style="thin">
        <color indexed="64"/>
      </left>
      <right/>
      <top/>
      <bottom style="thin">
        <color indexed="64"/>
      </bottom>
      <diagonal/>
    </border>
    <border>
      <left style="thick">
        <color rgb="FFFF0000"/>
      </left>
      <right/>
      <top style="thick">
        <color rgb="FFFF0000"/>
      </top>
      <bottom style="hair">
        <color indexed="64"/>
      </bottom>
      <diagonal/>
    </border>
    <border>
      <left style="thin">
        <color indexed="64"/>
      </left>
      <right style="hair">
        <color indexed="64"/>
      </right>
      <top style="thick">
        <color rgb="FFFF0000"/>
      </top>
      <bottom style="hair">
        <color indexed="64"/>
      </bottom>
      <diagonal/>
    </border>
    <border>
      <left style="hair">
        <color indexed="64"/>
      </left>
      <right style="hair">
        <color indexed="64"/>
      </right>
      <top style="thick">
        <color rgb="FFFF0000"/>
      </top>
      <bottom style="hair">
        <color indexed="64"/>
      </bottom>
      <diagonal/>
    </border>
    <border>
      <left style="hair">
        <color indexed="64"/>
      </left>
      <right style="thin">
        <color indexed="64"/>
      </right>
      <top style="thick">
        <color rgb="FFFF0000"/>
      </top>
      <bottom style="hair">
        <color indexed="64"/>
      </bottom>
      <diagonal/>
    </border>
    <border>
      <left style="hair">
        <color indexed="64"/>
      </left>
      <right style="thick">
        <color rgb="FFFF0000"/>
      </right>
      <top style="thick">
        <color rgb="FFFF0000"/>
      </top>
      <bottom style="hair">
        <color indexed="64"/>
      </bottom>
      <diagonal/>
    </border>
    <border>
      <left style="thick">
        <color rgb="FFFF0000"/>
      </left>
      <right/>
      <top style="hair">
        <color indexed="64"/>
      </top>
      <bottom style="hair">
        <color indexed="64"/>
      </bottom>
      <diagonal/>
    </border>
    <border>
      <left style="hair">
        <color indexed="64"/>
      </left>
      <right style="thick">
        <color rgb="FFFF0000"/>
      </right>
      <top style="hair">
        <color indexed="64"/>
      </top>
      <bottom style="hair">
        <color indexed="64"/>
      </bottom>
      <diagonal/>
    </border>
    <border>
      <left style="thick">
        <color rgb="FFFF0000"/>
      </left>
      <right/>
      <top style="hair">
        <color indexed="64"/>
      </top>
      <bottom style="thin">
        <color indexed="64"/>
      </bottom>
      <diagonal/>
    </border>
    <border>
      <left style="hair">
        <color indexed="64"/>
      </left>
      <right style="thick">
        <color rgb="FFFF0000"/>
      </right>
      <top style="hair">
        <color indexed="64"/>
      </top>
      <bottom style="thin">
        <color indexed="64"/>
      </bottom>
      <diagonal/>
    </border>
    <border>
      <left style="thick">
        <color rgb="FFFF0000"/>
      </left>
      <right/>
      <top/>
      <bottom style="hair">
        <color indexed="64"/>
      </bottom>
      <diagonal/>
    </border>
    <border>
      <left style="hair">
        <color indexed="64"/>
      </left>
      <right style="thick">
        <color rgb="FFFF0000"/>
      </right>
      <top/>
      <bottom style="hair">
        <color indexed="64"/>
      </bottom>
      <diagonal/>
    </border>
    <border>
      <left style="thick">
        <color rgb="FFFF0000"/>
      </left>
      <right/>
      <top style="hair">
        <color indexed="64"/>
      </top>
      <bottom style="thick">
        <color rgb="FFFF0000"/>
      </bottom>
      <diagonal/>
    </border>
    <border>
      <left style="thin">
        <color indexed="64"/>
      </left>
      <right style="hair">
        <color indexed="64"/>
      </right>
      <top style="hair">
        <color indexed="64"/>
      </top>
      <bottom style="thick">
        <color rgb="FFFF0000"/>
      </bottom>
      <diagonal/>
    </border>
    <border>
      <left style="hair">
        <color indexed="64"/>
      </left>
      <right style="hair">
        <color indexed="64"/>
      </right>
      <top style="hair">
        <color indexed="64"/>
      </top>
      <bottom style="thick">
        <color rgb="FFFF0000"/>
      </bottom>
      <diagonal/>
    </border>
    <border>
      <left style="hair">
        <color indexed="64"/>
      </left>
      <right style="thin">
        <color indexed="64"/>
      </right>
      <top style="hair">
        <color indexed="64"/>
      </top>
      <bottom style="thick">
        <color rgb="FFFF0000"/>
      </bottom>
      <diagonal/>
    </border>
    <border>
      <left style="hair">
        <color indexed="64"/>
      </left>
      <right style="thick">
        <color rgb="FFFF0000"/>
      </right>
      <top style="hair">
        <color indexed="64"/>
      </top>
      <bottom style="thick">
        <color rgb="FFFF0000"/>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right/>
      <top/>
      <bottom style="thick">
        <color auto="1"/>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ck">
        <color rgb="FFFFC000"/>
      </left>
      <right style="thick">
        <color rgb="FFFFC000"/>
      </right>
      <top style="thick">
        <color rgb="FFFFC000"/>
      </top>
      <bottom style="thin">
        <color auto="1"/>
      </bottom>
      <diagonal/>
    </border>
    <border>
      <left style="thick">
        <color rgb="FF00B050"/>
      </left>
      <right style="thin">
        <color auto="1"/>
      </right>
      <top style="thick">
        <color rgb="FF00B050"/>
      </top>
      <bottom style="thin">
        <color auto="1"/>
      </bottom>
      <diagonal/>
    </border>
    <border>
      <left style="thin">
        <color auto="1"/>
      </left>
      <right style="thin">
        <color auto="1"/>
      </right>
      <top style="thick">
        <color rgb="FF00B050"/>
      </top>
      <bottom style="thin">
        <color auto="1"/>
      </bottom>
      <diagonal/>
    </border>
    <border>
      <left style="thin">
        <color auto="1"/>
      </left>
      <right style="thick">
        <color rgb="FF00B050"/>
      </right>
      <top style="thick">
        <color rgb="FF00B050"/>
      </top>
      <bottom style="thin">
        <color auto="1"/>
      </bottom>
      <diagonal/>
    </border>
    <border>
      <left style="thick">
        <color rgb="FFFFC000"/>
      </left>
      <right style="thick">
        <color rgb="FFFFC000"/>
      </right>
      <top style="thin">
        <color auto="1"/>
      </top>
      <bottom style="thin">
        <color auto="1"/>
      </bottom>
      <diagonal/>
    </border>
    <border>
      <left style="thick">
        <color rgb="FF00B050"/>
      </left>
      <right style="thin">
        <color auto="1"/>
      </right>
      <top style="thin">
        <color auto="1"/>
      </top>
      <bottom style="thin">
        <color auto="1"/>
      </bottom>
      <diagonal/>
    </border>
    <border>
      <left style="thin">
        <color auto="1"/>
      </left>
      <right style="thick">
        <color rgb="FF00B050"/>
      </right>
      <top style="thin">
        <color auto="1"/>
      </top>
      <bottom style="thin">
        <color auto="1"/>
      </bottom>
      <diagonal/>
    </border>
    <border>
      <left style="thick">
        <color rgb="FFFFC000"/>
      </left>
      <right style="thick">
        <color rgb="FFFFC000"/>
      </right>
      <top/>
      <bottom/>
      <diagonal/>
    </border>
    <border>
      <left style="thick">
        <color rgb="FFFFC000"/>
      </left>
      <right style="thick">
        <color rgb="FFFFC000"/>
      </right>
      <top style="thin">
        <color auto="1"/>
      </top>
      <bottom style="thick">
        <color rgb="FFFFC000"/>
      </bottom>
      <diagonal/>
    </border>
    <border>
      <left style="thick">
        <color rgb="FFFFC000"/>
      </left>
      <right/>
      <top style="thick">
        <color rgb="FFFFC000"/>
      </top>
      <bottom/>
      <diagonal/>
    </border>
    <border>
      <left/>
      <right/>
      <top style="thick">
        <color rgb="FFFFC000"/>
      </top>
      <bottom/>
      <diagonal/>
    </border>
    <border>
      <left/>
      <right style="thick">
        <color rgb="FFFFC000"/>
      </right>
      <top style="thick">
        <color rgb="FFFFC000"/>
      </top>
      <bottom/>
      <diagonal/>
    </border>
    <border>
      <left style="thick">
        <color rgb="FFFFC000"/>
      </left>
      <right/>
      <top/>
      <bottom/>
      <diagonal/>
    </border>
    <border>
      <left/>
      <right style="thick">
        <color rgb="FFFFC000"/>
      </right>
      <top/>
      <bottom/>
      <diagonal/>
    </border>
    <border>
      <left style="thick">
        <color rgb="FFFFC000"/>
      </left>
      <right/>
      <top/>
      <bottom style="thin">
        <color indexed="64"/>
      </bottom>
      <diagonal/>
    </border>
    <border>
      <left/>
      <right style="thick">
        <color rgb="FFFFC000"/>
      </right>
      <top style="thin">
        <color indexed="64"/>
      </top>
      <bottom style="thin">
        <color indexed="64"/>
      </bottom>
      <diagonal/>
    </border>
    <border>
      <left/>
      <right/>
      <top/>
      <bottom style="thick">
        <color rgb="FFFFC000"/>
      </bottom>
      <diagonal/>
    </border>
    <border>
      <left/>
      <right style="thick">
        <color rgb="FFFFC000"/>
      </right>
      <top/>
      <bottom style="thick">
        <color rgb="FFFFC000"/>
      </bottom>
      <diagonal/>
    </border>
    <border>
      <left style="thick">
        <color rgb="FFFFC000"/>
      </left>
      <right/>
      <top style="thin">
        <color indexed="64"/>
      </top>
      <bottom style="thick">
        <color rgb="FFFFC000"/>
      </bottom>
      <diagonal/>
    </border>
    <border>
      <left/>
      <right/>
      <top style="thick">
        <color rgb="FFFFC000"/>
      </top>
      <bottom style="thick">
        <color rgb="FFFFC000"/>
      </bottom>
      <diagonal/>
    </border>
    <border>
      <left/>
      <right style="thick">
        <color rgb="FFFF0000"/>
      </right>
      <top/>
      <bottom/>
      <diagonal/>
    </border>
    <border>
      <left style="thick">
        <color rgb="FFFF0000"/>
      </left>
      <right/>
      <top style="thick">
        <color rgb="FFFF0000"/>
      </top>
      <bottom/>
      <diagonal/>
    </border>
    <border>
      <left/>
      <right style="thick">
        <color rgb="FFFF0000"/>
      </right>
      <top style="thick">
        <color rgb="FFFF0000"/>
      </top>
      <bottom/>
      <diagonal/>
    </border>
    <border>
      <left style="thick">
        <color rgb="FFFF0000"/>
      </left>
      <right style="thin">
        <color indexed="64"/>
      </right>
      <top style="hair">
        <color indexed="64"/>
      </top>
      <bottom style="thin">
        <color auto="1"/>
      </bottom>
      <diagonal/>
    </border>
    <border>
      <left style="thick">
        <color rgb="FFFF0000"/>
      </left>
      <right style="thin">
        <color indexed="64"/>
      </right>
      <top style="thin">
        <color auto="1"/>
      </top>
      <bottom style="hair">
        <color indexed="64"/>
      </bottom>
      <diagonal/>
    </border>
    <border>
      <left style="hair">
        <color indexed="64"/>
      </left>
      <right style="hair">
        <color indexed="64"/>
      </right>
      <top style="thick">
        <color rgb="FFFF0000"/>
      </top>
      <bottom style="thin">
        <color indexed="64"/>
      </bottom>
      <diagonal/>
    </border>
    <border>
      <left/>
      <right style="hair">
        <color indexed="64"/>
      </right>
      <top style="thick">
        <color rgb="FFFF0000"/>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ck">
        <color rgb="FFFF0000"/>
      </bottom>
      <diagonal/>
    </border>
    <border>
      <left/>
      <right style="hair">
        <color indexed="64"/>
      </right>
      <top style="thick">
        <color rgb="FFFF0000"/>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ck">
        <color rgb="FFFF0000"/>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ck">
        <color rgb="FFFF0000"/>
      </top>
      <bottom style="thin">
        <color indexed="64"/>
      </bottom>
      <diagonal/>
    </border>
    <border>
      <left/>
      <right/>
      <top style="thick">
        <color rgb="FFFF0000"/>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hair">
        <color indexed="64"/>
      </top>
      <bottom style="thick">
        <color rgb="FFFF0000"/>
      </bottom>
      <diagonal/>
    </border>
    <border>
      <left style="thick">
        <color rgb="FF00B050"/>
      </left>
      <right style="thin">
        <color auto="1"/>
      </right>
      <top style="thin">
        <color auto="1"/>
      </top>
      <bottom style="thick">
        <color rgb="FF00B050"/>
      </bottom>
      <diagonal/>
    </border>
    <border>
      <left style="thin">
        <color indexed="64"/>
      </left>
      <right style="thin">
        <color indexed="64"/>
      </right>
      <top style="thin">
        <color indexed="64"/>
      </top>
      <bottom style="thick">
        <color rgb="FF00B050"/>
      </bottom>
      <diagonal/>
    </border>
    <border>
      <left style="thin">
        <color auto="1"/>
      </left>
      <right style="thick">
        <color rgb="FF00B050"/>
      </right>
      <top style="thin">
        <color auto="1"/>
      </top>
      <bottom style="thick">
        <color rgb="FF00B050"/>
      </bottom>
      <diagonal/>
    </border>
  </borders>
  <cellStyleXfs count="5">
    <xf numFmtId="0" fontId="0" fillId="0" borderId="0"/>
    <xf numFmtId="9" fontId="8" fillId="0" borderId="0" applyFont="0" applyFill="0" applyBorder="0" applyAlignment="0" applyProtection="0"/>
    <xf numFmtId="0" fontId="17" fillId="0" borderId="0"/>
    <xf numFmtId="0" fontId="17" fillId="0" borderId="0"/>
    <xf numFmtId="0" fontId="17" fillId="0" borderId="0"/>
  </cellStyleXfs>
  <cellXfs count="248">
    <xf numFmtId="0" fontId="0" fillId="0" borderId="0" xfId="0"/>
    <xf numFmtId="0" fontId="0" fillId="0" borderId="1" xfId="0" applyFont="1" applyBorder="1"/>
    <xf numFmtId="0" fontId="0" fillId="0" borderId="2" xfId="0" applyFont="1" applyBorder="1"/>
    <xf numFmtId="0" fontId="0" fillId="0" borderId="3" xfId="0" applyFont="1" applyBorder="1"/>
    <xf numFmtId="0" fontId="0" fillId="0" borderId="4" xfId="0" applyFont="1" applyBorder="1"/>
    <xf numFmtId="0" fontId="2" fillId="0" borderId="0" xfId="0" applyFont="1" applyBorder="1"/>
    <xf numFmtId="0" fontId="0" fillId="0" borderId="0" xfId="0" applyFont="1" applyBorder="1"/>
    <xf numFmtId="0" fontId="0" fillId="0" borderId="5" xfId="0" applyFont="1" applyBorder="1"/>
    <xf numFmtId="0" fontId="0" fillId="0" borderId="6" xfId="0" applyFont="1" applyBorder="1"/>
    <xf numFmtId="0" fontId="0" fillId="0" borderId="7" xfId="0" applyFont="1" applyBorder="1"/>
    <xf numFmtId="0" fontId="0" fillId="0" borderId="8" xfId="0" applyFont="1" applyBorder="1"/>
    <xf numFmtId="0" fontId="3" fillId="0" borderId="0" xfId="0" applyFont="1" applyBorder="1" applyAlignment="1">
      <alignment horizontal="center"/>
    </xf>
    <xf numFmtId="0" fontId="0" fillId="0" borderId="0" xfId="0" applyFont="1" applyBorder="1" applyAlignment="1">
      <alignment horizontal="center"/>
    </xf>
    <xf numFmtId="0" fontId="0" fillId="0" borderId="4" xfId="0" applyFont="1" applyBorder="1" applyAlignment="1">
      <alignment horizontal="center"/>
    </xf>
    <xf numFmtId="0" fontId="0" fillId="0" borderId="0" xfId="0" applyFont="1"/>
    <xf numFmtId="0" fontId="0" fillId="0" borderId="0" xfId="0" applyFont="1" applyAlignment="1">
      <alignment horizontal="center"/>
    </xf>
    <xf numFmtId="0" fontId="12" fillId="0" borderId="0" xfId="0" applyFont="1" applyAlignment="1" applyProtection="1">
      <protection hidden="1"/>
    </xf>
    <xf numFmtId="0" fontId="9" fillId="0" borderId="0" xfId="0" applyFont="1" applyAlignment="1" applyProtection="1">
      <protection hidden="1"/>
    </xf>
    <xf numFmtId="0" fontId="11" fillId="0" borderId="0" xfId="0" applyFont="1" applyAlignment="1" applyProtection="1">
      <alignment vertical="top"/>
      <protection hidden="1"/>
    </xf>
    <xf numFmtId="0" fontId="0" fillId="0" borderId="0" xfId="0" applyFont="1" applyAlignment="1" applyProtection="1">
      <alignment wrapText="1"/>
      <protection hidden="1"/>
    </xf>
    <xf numFmtId="0" fontId="0" fillId="0" borderId="0" xfId="0" applyFont="1" applyProtection="1">
      <protection hidden="1"/>
    </xf>
    <xf numFmtId="0" fontId="1" fillId="0" borderId="0" xfId="0" applyFont="1" applyAlignment="1" applyProtection="1">
      <alignment horizontal="left" vertical="top" wrapText="1"/>
      <protection hidden="1"/>
    </xf>
    <xf numFmtId="0" fontId="16" fillId="0" borderId="0" xfId="0" applyFont="1" applyAlignment="1" applyProtection="1">
      <alignment horizontal="center" vertical="center" wrapText="1"/>
      <protection hidden="1"/>
    </xf>
    <xf numFmtId="0" fontId="9" fillId="5" borderId="0" xfId="0" applyFont="1" applyFill="1" applyAlignment="1" applyProtection="1">
      <alignment horizontal="right" vertical="top"/>
      <protection hidden="1"/>
    </xf>
    <xf numFmtId="0" fontId="9" fillId="0" borderId="0" xfId="0" applyFont="1" applyFill="1" applyAlignment="1" applyProtection="1">
      <alignment horizontal="left" vertical="top"/>
      <protection hidden="1"/>
    </xf>
    <xf numFmtId="0" fontId="0" fillId="3" borderId="0" xfId="0" applyFont="1" applyFill="1" applyAlignment="1" applyProtection="1">
      <alignment horizontal="center"/>
      <protection hidden="1"/>
    </xf>
    <xf numFmtId="0" fontId="0" fillId="0" borderId="0" xfId="0" applyFont="1" applyFill="1" applyBorder="1" applyAlignment="1" applyProtection="1">
      <alignment horizontal="center"/>
      <protection hidden="1"/>
    </xf>
    <xf numFmtId="0" fontId="0" fillId="0" borderId="0" xfId="0" quotePrefix="1" applyFont="1" applyAlignment="1" applyProtection="1">
      <alignment horizontal="right" vertical="top"/>
      <protection hidden="1"/>
    </xf>
    <xf numFmtId="0" fontId="18" fillId="0" borderId="0" xfId="2" applyFont="1" applyAlignment="1" applyProtection="1">
      <alignment wrapText="1"/>
      <protection hidden="1"/>
    </xf>
    <xf numFmtId="0" fontId="9" fillId="0" borderId="13" xfId="0" applyFont="1" applyBorder="1" applyAlignment="1" applyProtection="1">
      <alignment horizontal="center"/>
      <protection hidden="1"/>
    </xf>
    <xf numFmtId="0" fontId="9" fillId="0" borderId="0" xfId="0" applyFont="1" applyFill="1" applyBorder="1" applyAlignment="1" applyProtection="1">
      <alignment horizontal="center"/>
      <protection hidden="1"/>
    </xf>
    <xf numFmtId="0" fontId="0" fillId="3" borderId="71" xfId="0" applyFont="1" applyFill="1" applyBorder="1" applyAlignment="1" applyProtection="1">
      <alignment horizontal="center"/>
      <protection hidden="1"/>
    </xf>
    <xf numFmtId="0" fontId="0" fillId="3" borderId="72" xfId="0" applyFont="1" applyFill="1" applyBorder="1" applyAlignment="1" applyProtection="1">
      <alignment horizontal="center"/>
      <protection locked="0" hidden="1"/>
    </xf>
    <xf numFmtId="0" fontId="0" fillId="3" borderId="73" xfId="0" applyFont="1" applyFill="1" applyBorder="1" applyAlignment="1" applyProtection="1">
      <alignment horizontal="center"/>
      <protection locked="0" hidden="1"/>
    </xf>
    <xf numFmtId="0" fontId="0" fillId="3" borderId="74" xfId="0" applyFont="1" applyFill="1" applyBorder="1" applyAlignment="1" applyProtection="1">
      <alignment horizontal="center"/>
      <protection locked="0" hidden="1"/>
    </xf>
    <xf numFmtId="0" fontId="0" fillId="3" borderId="75" xfId="0" applyFont="1" applyFill="1" applyBorder="1" applyAlignment="1" applyProtection="1">
      <alignment horizontal="center"/>
      <protection hidden="1"/>
    </xf>
    <xf numFmtId="0" fontId="0" fillId="3" borderId="76" xfId="0" applyFont="1" applyFill="1" applyBorder="1" applyAlignment="1" applyProtection="1">
      <alignment horizontal="center"/>
      <protection locked="0" hidden="1"/>
    </xf>
    <xf numFmtId="0" fontId="0" fillId="3" borderId="13" xfId="0" applyFont="1" applyFill="1" applyBorder="1" applyAlignment="1" applyProtection="1">
      <alignment horizontal="center"/>
      <protection locked="0" hidden="1"/>
    </xf>
    <xf numFmtId="0" fontId="0" fillId="3" borderId="77" xfId="0" applyFont="1" applyFill="1" applyBorder="1" applyAlignment="1" applyProtection="1">
      <alignment horizontal="center"/>
      <protection locked="0" hidden="1"/>
    </xf>
    <xf numFmtId="0" fontId="0" fillId="0" borderId="78" xfId="0" applyFont="1" applyFill="1" applyBorder="1" applyAlignment="1" applyProtection="1">
      <alignment horizontal="center"/>
      <protection hidden="1"/>
    </xf>
    <xf numFmtId="0" fontId="0" fillId="0" borderId="66" xfId="0" applyFont="1" applyFill="1" applyBorder="1" applyAlignment="1" applyProtection="1">
      <alignment horizontal="center"/>
      <protection locked="0" hidden="1"/>
    </xf>
    <xf numFmtId="0" fontId="0" fillId="0" borderId="0" xfId="0" applyFont="1" applyFill="1" applyBorder="1" applyAlignment="1" applyProtection="1">
      <alignment horizontal="center"/>
      <protection locked="0" hidden="1"/>
    </xf>
    <xf numFmtId="0" fontId="0" fillId="0" borderId="67" xfId="0" applyFont="1" applyFill="1" applyBorder="1" applyAlignment="1" applyProtection="1">
      <alignment horizontal="center"/>
      <protection locked="0" hidden="1"/>
    </xf>
    <xf numFmtId="0" fontId="0" fillId="0" borderId="0" xfId="0" applyFont="1" applyAlignment="1" applyProtection="1">
      <alignment vertical="top"/>
      <protection hidden="1"/>
    </xf>
    <xf numFmtId="0" fontId="0" fillId="0" borderId="0" xfId="0" applyFont="1" applyFill="1" applyBorder="1" applyProtection="1">
      <protection hidden="1"/>
    </xf>
    <xf numFmtId="0" fontId="9" fillId="5" borderId="0" xfId="0" applyFont="1" applyFill="1" applyAlignment="1" applyProtection="1">
      <alignment vertical="top"/>
      <protection hidden="1"/>
    </xf>
    <xf numFmtId="0" fontId="9" fillId="0" borderId="0" xfId="0" applyFont="1" applyFill="1" applyBorder="1" applyAlignment="1" applyProtection="1">
      <alignment horizontal="left" vertical="top"/>
      <protection hidden="1"/>
    </xf>
    <xf numFmtId="0" fontId="9" fillId="0" borderId="44" xfId="0" applyFont="1" applyFill="1" applyBorder="1" applyAlignment="1" applyProtection="1">
      <alignment horizontal="center"/>
      <protection hidden="1"/>
    </xf>
    <xf numFmtId="0" fontId="0" fillId="3" borderId="79" xfId="0" applyFont="1" applyFill="1" applyBorder="1" applyAlignment="1" applyProtection="1">
      <alignment horizontal="center"/>
      <protection hidden="1"/>
    </xf>
    <xf numFmtId="0" fontId="10" fillId="0" borderId="0" xfId="0" applyFont="1" applyFill="1" applyAlignment="1" applyProtection="1">
      <alignment horizontal="left" wrapText="1"/>
      <protection hidden="1"/>
    </xf>
    <xf numFmtId="0" fontId="9" fillId="0" borderId="0" xfId="0" applyFont="1" applyFill="1" applyAlignment="1" applyProtection="1">
      <alignment horizontal="right" vertical="top"/>
      <protection hidden="1"/>
    </xf>
    <xf numFmtId="0" fontId="9" fillId="0" borderId="0" xfId="0" applyFont="1" applyFill="1" applyAlignment="1" applyProtection="1">
      <alignment vertical="top"/>
      <protection hidden="1"/>
    </xf>
    <xf numFmtId="0" fontId="0" fillId="0" borderId="0" xfId="0" applyFont="1" applyFill="1" applyAlignment="1" applyProtection="1">
      <alignment vertical="top"/>
      <protection hidden="1"/>
    </xf>
    <xf numFmtId="0" fontId="0" fillId="0" borderId="0" xfId="0" applyFont="1" applyAlignment="1" applyProtection="1">
      <alignment vertical="top" wrapText="1"/>
      <protection hidden="1"/>
    </xf>
    <xf numFmtId="0" fontId="0" fillId="0" borderId="0" xfId="0" applyFont="1" applyAlignment="1" applyProtection="1">
      <alignment horizontal="right" vertical="top"/>
      <protection hidden="1"/>
    </xf>
    <xf numFmtId="0" fontId="0" fillId="0" borderId="0" xfId="0" applyFont="1" applyAlignment="1" applyProtection="1">
      <alignment horizontal="right"/>
      <protection hidden="1"/>
    </xf>
    <xf numFmtId="0" fontId="0" fillId="0" borderId="13" xfId="0" applyFont="1" applyBorder="1"/>
    <xf numFmtId="0" fontId="0" fillId="0" borderId="0" xfId="0" applyFont="1" applyAlignment="1">
      <alignment horizontal="right"/>
    </xf>
    <xf numFmtId="0" fontId="0" fillId="0" borderId="4" xfId="0" applyFont="1" applyBorder="1" applyAlignment="1">
      <alignment shrinkToFit="1"/>
    </xf>
    <xf numFmtId="0" fontId="22" fillId="0" borderId="0" xfId="0" applyFont="1"/>
    <xf numFmtId="9" fontId="0" fillId="0" borderId="13" xfId="0" applyNumberFormat="1" applyFont="1" applyBorder="1" applyAlignment="1">
      <alignment shrinkToFit="1"/>
    </xf>
    <xf numFmtId="0" fontId="0" fillId="0" borderId="13" xfId="0" applyFont="1" applyBorder="1" applyAlignment="1">
      <alignment shrinkToFit="1"/>
    </xf>
    <xf numFmtId="0" fontId="0" fillId="0" borderId="0" xfId="0" applyFont="1" applyAlignment="1" applyProtection="1">
      <alignment horizontal="center" vertical="top" wrapText="1"/>
      <protection hidden="1"/>
    </xf>
    <xf numFmtId="0" fontId="0" fillId="0" borderId="0" xfId="0" applyFont="1" applyAlignment="1" applyProtection="1">
      <alignment horizontal="left" vertical="top" wrapText="1"/>
      <protection hidden="1"/>
    </xf>
    <xf numFmtId="0" fontId="1" fillId="0" borderId="0" xfId="0" applyFont="1" applyAlignment="1" applyProtection="1">
      <alignment horizontal="left" vertical="top" wrapText="1"/>
      <protection hidden="1"/>
    </xf>
    <xf numFmtId="0" fontId="0" fillId="0" borderId="0" xfId="0" applyFont="1" applyFill="1" applyAlignment="1" applyProtection="1">
      <alignment horizontal="center"/>
      <protection hidden="1"/>
    </xf>
    <xf numFmtId="0" fontId="11" fillId="0" borderId="0" xfId="0" applyFont="1" applyAlignment="1" applyProtection="1">
      <alignment horizontal="right"/>
      <protection hidden="1"/>
    </xf>
    <xf numFmtId="0" fontId="11" fillId="0" borderId="0" xfId="0" applyFont="1" applyAlignment="1" applyProtection="1">
      <alignment horizontal="left"/>
      <protection hidden="1"/>
    </xf>
    <xf numFmtId="0" fontId="0" fillId="0" borderId="0" xfId="0" applyFont="1" applyBorder="1" applyProtection="1">
      <protection hidden="1"/>
    </xf>
    <xf numFmtId="0" fontId="6" fillId="0" borderId="0" xfId="0" applyFont="1" applyBorder="1" applyAlignment="1" applyProtection="1">
      <alignment horizontal="right" vertical="center"/>
      <protection hidden="1"/>
    </xf>
    <xf numFmtId="0" fontId="1" fillId="0" borderId="0" xfId="0" applyFont="1" applyBorder="1" applyAlignment="1" applyProtection="1">
      <protection hidden="1"/>
    </xf>
    <xf numFmtId="0" fontId="0" fillId="0" borderId="80" xfId="0" applyFont="1" applyBorder="1" applyAlignment="1" applyProtection="1">
      <protection hidden="1"/>
    </xf>
    <xf numFmtId="0" fontId="0" fillId="0" borderId="81" xfId="0" applyFont="1" applyBorder="1" applyAlignment="1" applyProtection="1">
      <protection hidden="1"/>
    </xf>
    <xf numFmtId="0" fontId="0" fillId="0" borderId="81" xfId="0" applyFont="1" applyBorder="1" applyAlignment="1" applyProtection="1">
      <alignment horizontal="center" vertical="center"/>
      <protection hidden="1"/>
    </xf>
    <xf numFmtId="0" fontId="0" fillId="0" borderId="82" xfId="0" applyFont="1" applyBorder="1" applyProtection="1">
      <protection hidden="1"/>
    </xf>
    <xf numFmtId="0" fontId="10" fillId="0" borderId="0" xfId="0" applyFont="1" applyProtection="1">
      <protection hidden="1"/>
    </xf>
    <xf numFmtId="0" fontId="0" fillId="0" borderId="90" xfId="0" applyFont="1" applyBorder="1" applyAlignment="1" applyProtection="1">
      <protection hidden="1"/>
    </xf>
    <xf numFmtId="0" fontId="0" fillId="0" borderId="90" xfId="0" applyFont="1" applyBorder="1" applyAlignment="1" applyProtection="1">
      <alignment horizontal="center" vertical="center"/>
      <protection hidden="1"/>
    </xf>
    <xf numFmtId="0" fontId="0" fillId="0" borderId="90" xfId="0" applyFont="1" applyBorder="1" applyProtection="1">
      <protection hidden="1"/>
    </xf>
    <xf numFmtId="0" fontId="0" fillId="0" borderId="32" xfId="0" applyFont="1" applyBorder="1" applyProtection="1">
      <protection hidden="1"/>
    </xf>
    <xf numFmtId="0" fontId="0" fillId="0" borderId="28" xfId="0" applyFont="1" applyBorder="1" applyAlignment="1" applyProtection="1">
      <alignment horizontal="center" vertical="center"/>
      <protection hidden="1"/>
    </xf>
    <xf numFmtId="0" fontId="9" fillId="3" borderId="13" xfId="0" applyFont="1" applyFill="1" applyBorder="1" applyAlignment="1" applyProtection="1">
      <alignment horizontal="center"/>
      <protection hidden="1"/>
    </xf>
    <xf numFmtId="0" fontId="0" fillId="0" borderId="15" xfId="0" applyFont="1" applyBorder="1" applyProtection="1">
      <protection hidden="1"/>
    </xf>
    <xf numFmtId="0" fontId="0" fillId="0" borderId="0" xfId="0" applyFont="1" applyAlignment="1" applyProtection="1">
      <alignment horizontal="center"/>
      <protection hidden="1"/>
    </xf>
    <xf numFmtId="0" fontId="10" fillId="3" borderId="38" xfId="0" applyFont="1" applyFill="1" applyBorder="1" applyAlignment="1" applyProtection="1">
      <alignment horizontal="center" vertical="center"/>
      <protection hidden="1"/>
    </xf>
    <xf numFmtId="0" fontId="5" fillId="0" borderId="85" xfId="0" applyFont="1" applyBorder="1" applyAlignment="1" applyProtection="1">
      <alignment horizontal="right"/>
      <protection hidden="1"/>
    </xf>
    <xf numFmtId="0" fontId="9" fillId="0" borderId="9" xfId="0" applyFont="1" applyBorder="1" applyAlignment="1" applyProtection="1">
      <alignment horizontal="center"/>
      <protection hidden="1"/>
    </xf>
    <xf numFmtId="0" fontId="9" fillId="0" borderId="84" xfId="0" applyFont="1" applyBorder="1" applyAlignment="1" applyProtection="1">
      <alignment horizontal="center"/>
      <protection hidden="1"/>
    </xf>
    <xf numFmtId="0" fontId="5" fillId="0" borderId="83" xfId="0" applyFont="1" applyBorder="1" applyAlignment="1" applyProtection="1">
      <alignment horizontal="right"/>
      <protection hidden="1"/>
    </xf>
    <xf numFmtId="0" fontId="0" fillId="0" borderId="86" xfId="0" applyFont="1" applyBorder="1" applyAlignment="1" applyProtection="1">
      <alignment horizontal="center"/>
      <protection hidden="1"/>
    </xf>
    <xf numFmtId="0" fontId="4" fillId="0" borderId="89" xfId="0" applyFont="1" applyBorder="1" applyAlignment="1" applyProtection="1">
      <alignment horizontal="right"/>
      <protection hidden="1"/>
    </xf>
    <xf numFmtId="0" fontId="0" fillId="0" borderId="87" xfId="0" applyFont="1" applyBorder="1" applyAlignment="1" applyProtection="1">
      <alignment horizontal="center"/>
      <protection hidden="1"/>
    </xf>
    <xf numFmtId="0" fontId="0" fillId="0" borderId="88" xfId="0" applyFont="1" applyBorder="1" applyAlignment="1" applyProtection="1">
      <alignment horizontal="center"/>
      <protection hidden="1"/>
    </xf>
    <xf numFmtId="0" fontId="10" fillId="3" borderId="94" xfId="0" applyFont="1" applyFill="1" applyBorder="1" applyAlignment="1" applyProtection="1">
      <alignment horizontal="center" vertical="center"/>
      <protection hidden="1"/>
    </xf>
    <xf numFmtId="0" fontId="10" fillId="3" borderId="95" xfId="0" applyFont="1" applyFill="1" applyBorder="1" applyAlignment="1" applyProtection="1">
      <alignment horizontal="center" vertical="center"/>
      <protection hidden="1"/>
    </xf>
    <xf numFmtId="0" fontId="10" fillId="0" borderId="39" xfId="0" applyFont="1" applyBorder="1" applyAlignment="1" applyProtection="1">
      <alignment horizontal="center" vertical="center"/>
      <protection hidden="1"/>
    </xf>
    <xf numFmtId="0" fontId="10" fillId="0" borderId="40" xfId="0" applyFont="1" applyBorder="1" applyAlignment="1" applyProtection="1">
      <alignment horizontal="center" vertical="center"/>
      <protection hidden="1"/>
    </xf>
    <xf numFmtId="0" fontId="10" fillId="0" borderId="41" xfId="0" applyFont="1" applyBorder="1" applyAlignment="1" applyProtection="1">
      <alignment horizontal="center" vertical="center"/>
      <protection hidden="1"/>
    </xf>
    <xf numFmtId="0" fontId="10" fillId="0" borderId="0" xfId="0" applyFont="1" applyAlignment="1" applyProtection="1">
      <alignment horizontal="center"/>
      <protection hidden="1"/>
    </xf>
    <xf numFmtId="9" fontId="10" fillId="0" borderId="32" xfId="1" applyFont="1" applyBorder="1" applyAlignment="1" applyProtection="1">
      <alignment horizontal="center" vertical="center" shrinkToFit="1"/>
      <protection hidden="1"/>
    </xf>
    <xf numFmtId="9" fontId="10" fillId="0" borderId="33" xfId="1" applyFont="1" applyBorder="1" applyAlignment="1" applyProtection="1">
      <alignment horizontal="center" vertical="center" shrinkToFit="1"/>
      <protection hidden="1"/>
    </xf>
    <xf numFmtId="9" fontId="10" fillId="0" borderId="34" xfId="1" applyFont="1" applyBorder="1" applyAlignment="1" applyProtection="1">
      <alignment horizontal="center" vertical="center" shrinkToFit="1"/>
      <protection hidden="1"/>
    </xf>
    <xf numFmtId="0" fontId="0" fillId="4" borderId="13" xfId="0" applyFont="1" applyFill="1" applyBorder="1" applyAlignment="1" applyProtection="1">
      <alignment horizontal="center" vertical="center"/>
      <protection hidden="1"/>
    </xf>
    <xf numFmtId="0" fontId="0" fillId="0" borderId="13" xfId="0" applyFont="1" applyBorder="1" applyAlignment="1" applyProtection="1">
      <alignment horizontal="center" vertical="center"/>
      <protection hidden="1"/>
    </xf>
    <xf numFmtId="0" fontId="0" fillId="0" borderId="11" xfId="0" applyFont="1" applyBorder="1" applyAlignment="1" applyProtection="1">
      <alignment horizontal="center"/>
      <protection locked="0" hidden="1"/>
    </xf>
    <xf numFmtId="0" fontId="0" fillId="0" borderId="10" xfId="0" applyFont="1" applyBorder="1" applyAlignment="1" applyProtection="1">
      <alignment horizontal="center"/>
      <protection locked="0" hidden="1"/>
    </xf>
    <xf numFmtId="0" fontId="0" fillId="0" borderId="12" xfId="0" applyFont="1" applyBorder="1" applyAlignment="1" applyProtection="1">
      <alignment horizontal="center"/>
      <protection locked="0" hidden="1"/>
    </xf>
    <xf numFmtId="0" fontId="0" fillId="0" borderId="0" xfId="0" applyProtection="1">
      <protection hidden="1"/>
    </xf>
    <xf numFmtId="0" fontId="6" fillId="0" borderId="35" xfId="0" applyFont="1" applyBorder="1" applyAlignment="1" applyProtection="1">
      <alignment horizontal="center" vertical="center"/>
      <protection hidden="1"/>
    </xf>
    <xf numFmtId="0" fontId="6" fillId="0" borderId="20" xfId="0" applyFont="1" applyBorder="1" applyAlignment="1" applyProtection="1">
      <alignment horizontal="center" vertical="center"/>
      <protection hidden="1"/>
    </xf>
    <xf numFmtId="0" fontId="6" fillId="0" borderId="37" xfId="0" applyFont="1" applyBorder="1" applyAlignment="1" applyProtection="1">
      <alignment horizontal="center" vertical="center"/>
      <protection hidden="1"/>
    </xf>
    <xf numFmtId="0" fontId="9" fillId="4" borderId="36" xfId="0" applyFont="1" applyFill="1" applyBorder="1" applyAlignment="1" applyProtection="1">
      <alignment horizontal="center" vertical="center"/>
      <protection hidden="1"/>
    </xf>
    <xf numFmtId="0" fontId="9" fillId="4" borderId="26" xfId="0" applyFont="1" applyFill="1" applyBorder="1" applyAlignment="1" applyProtection="1">
      <alignment horizontal="center" vertical="center"/>
      <protection hidden="1"/>
    </xf>
    <xf numFmtId="0" fontId="9" fillId="4" borderId="27" xfId="0" applyFont="1" applyFill="1" applyBorder="1" applyAlignment="1" applyProtection="1">
      <alignment horizontal="center" vertical="center"/>
      <protection hidden="1"/>
    </xf>
    <xf numFmtId="0" fontId="0" fillId="0" borderId="0" xfId="0" applyFont="1" applyFill="1" applyAlignment="1" applyProtection="1">
      <alignment horizontal="center"/>
      <protection hidden="1"/>
    </xf>
    <xf numFmtId="0" fontId="10" fillId="0" borderId="96" xfId="0" applyFont="1" applyBorder="1" applyAlignment="1" applyProtection="1">
      <alignment horizontal="center" vertical="center"/>
      <protection hidden="1"/>
    </xf>
    <xf numFmtId="0" fontId="10" fillId="0" borderId="102" xfId="0" applyFont="1" applyBorder="1" applyAlignment="1" applyProtection="1">
      <alignment horizontal="center" vertical="center"/>
      <protection hidden="1"/>
    </xf>
    <xf numFmtId="9" fontId="10" fillId="0" borderId="103" xfId="1" applyFont="1" applyBorder="1" applyAlignment="1" applyProtection="1">
      <alignment horizontal="center" vertical="center" shrinkToFit="1"/>
      <protection hidden="1"/>
    </xf>
    <xf numFmtId="0" fontId="10" fillId="0" borderId="104" xfId="0" applyFont="1" applyBorder="1" applyAlignment="1" applyProtection="1">
      <alignment horizontal="center" vertical="center"/>
      <protection hidden="1"/>
    </xf>
    <xf numFmtId="0" fontId="0" fillId="0" borderId="17" xfId="0" applyBorder="1" applyAlignment="1">
      <alignment horizontal="center" wrapText="1"/>
    </xf>
    <xf numFmtId="0" fontId="0" fillId="0" borderId="105" xfId="0" applyBorder="1" applyAlignment="1">
      <alignment horizontal="center" wrapText="1"/>
    </xf>
    <xf numFmtId="0" fontId="0" fillId="0" borderId="106" xfId="0" applyBorder="1" applyAlignment="1">
      <alignment horizontal="center" wrapText="1"/>
    </xf>
    <xf numFmtId="0" fontId="0" fillId="0" borderId="107" xfId="0" applyBorder="1" applyAlignment="1">
      <alignment horizontal="center" wrapText="1"/>
    </xf>
    <xf numFmtId="0" fontId="0" fillId="0" borderId="32" xfId="0" applyBorder="1" applyAlignment="1">
      <alignment horizontal="center" wrapText="1"/>
    </xf>
    <xf numFmtId="0" fontId="0" fillId="0" borderId="33" xfId="0" applyBorder="1" applyAlignment="1">
      <alignment horizontal="center" wrapText="1"/>
    </xf>
    <xf numFmtId="0" fontId="0" fillId="0" borderId="34" xfId="0" applyBorder="1" applyAlignment="1">
      <alignment horizontal="center" wrapText="1"/>
    </xf>
    <xf numFmtId="0" fontId="23" fillId="0" borderId="32" xfId="0" applyFont="1" applyBorder="1" applyAlignment="1">
      <alignment horizontal="center" textRotation="90" wrapText="1"/>
    </xf>
    <xf numFmtId="0" fontId="23" fillId="0" borderId="33" xfId="0" applyFont="1" applyBorder="1" applyAlignment="1">
      <alignment horizontal="center" textRotation="90" wrapText="1"/>
    </xf>
    <xf numFmtId="0" fontId="23" fillId="0" borderId="34" xfId="0" applyFont="1" applyBorder="1" applyAlignment="1">
      <alignment horizontal="center" textRotation="90" wrapText="1"/>
    </xf>
    <xf numFmtId="0" fontId="10" fillId="0" borderId="32" xfId="0" applyFont="1" applyBorder="1" applyAlignment="1">
      <alignment horizontal="center"/>
    </xf>
    <xf numFmtId="0" fontId="10" fillId="0" borderId="33" xfId="0" applyFont="1" applyBorder="1" applyAlignment="1">
      <alignment horizontal="center"/>
    </xf>
    <xf numFmtId="0" fontId="10" fillId="0" borderId="34" xfId="0" applyFont="1" applyBorder="1" applyAlignment="1">
      <alignment horizontal="center"/>
    </xf>
    <xf numFmtId="0" fontId="0" fillId="0" borderId="103" xfId="0" applyBorder="1" applyAlignment="1">
      <alignment horizontal="center" wrapText="1"/>
    </xf>
    <xf numFmtId="0" fontId="10" fillId="0" borderId="103" xfId="0" applyFont="1" applyBorder="1" applyAlignment="1">
      <alignment horizontal="center"/>
    </xf>
    <xf numFmtId="0" fontId="23" fillId="0" borderId="103" xfId="0" applyFont="1" applyBorder="1" applyAlignment="1">
      <alignment horizontal="center" textRotation="90" wrapText="1"/>
    </xf>
    <xf numFmtId="0" fontId="0" fillId="0" borderId="108" xfId="0" applyBorder="1" applyAlignment="1">
      <alignment horizontal="center" wrapText="1"/>
    </xf>
    <xf numFmtId="0" fontId="0" fillId="0" borderId="109" xfId="0" applyBorder="1" applyAlignment="1">
      <alignment horizontal="center" wrapText="1"/>
    </xf>
    <xf numFmtId="0" fontId="10" fillId="0" borderId="110" xfId="0" applyFont="1" applyBorder="1" applyAlignment="1" applyProtection="1">
      <alignment horizontal="center" vertical="center"/>
      <protection hidden="1"/>
    </xf>
    <xf numFmtId="0" fontId="10" fillId="0" borderId="17" xfId="0" applyFont="1" applyBorder="1" applyAlignment="1">
      <alignment horizontal="center"/>
    </xf>
    <xf numFmtId="0" fontId="23" fillId="0" borderId="17" xfId="0" applyFont="1" applyBorder="1" applyAlignment="1">
      <alignment horizontal="center" textRotation="90" wrapText="1"/>
    </xf>
    <xf numFmtId="0" fontId="0" fillId="0" borderId="0" xfId="0" applyBorder="1" applyAlignment="1">
      <alignment horizontal="center" wrapText="1"/>
    </xf>
    <xf numFmtId="0" fontId="10" fillId="0" borderId="42" xfId="0" applyFont="1" applyBorder="1" applyAlignment="1" applyProtection="1">
      <alignment horizontal="center" vertical="center"/>
      <protection hidden="1"/>
    </xf>
    <xf numFmtId="9" fontId="10" fillId="0" borderId="17" xfId="1" applyFont="1" applyBorder="1" applyAlignment="1" applyProtection="1">
      <alignment horizontal="center" vertical="center" shrinkToFit="1"/>
      <protection hidden="1"/>
    </xf>
    <xf numFmtId="0" fontId="0" fillId="0" borderId="13" xfId="0" applyBorder="1" applyAlignment="1">
      <alignment horizontal="center" wrapText="1"/>
    </xf>
    <xf numFmtId="0" fontId="0" fillId="0" borderId="13" xfId="0" applyBorder="1"/>
    <xf numFmtId="0" fontId="23" fillId="0" borderId="13" xfId="0" applyFont="1" applyBorder="1" applyAlignment="1">
      <alignment horizontal="center" wrapText="1"/>
    </xf>
    <xf numFmtId="0" fontId="24" fillId="0" borderId="13" xfId="0" applyFont="1" applyBorder="1" applyAlignment="1">
      <alignment horizontal="center" wrapText="1"/>
    </xf>
    <xf numFmtId="0" fontId="6" fillId="0" borderId="46" xfId="0" applyFont="1" applyBorder="1" applyAlignment="1" applyProtection="1">
      <alignment horizontal="left" vertical="center"/>
      <protection locked="0"/>
    </xf>
    <xf numFmtId="0" fontId="6" fillId="0" borderId="47" xfId="0" applyFont="1" applyBorder="1" applyAlignment="1" applyProtection="1">
      <alignment horizontal="center" vertical="center"/>
      <protection locked="0"/>
    </xf>
    <xf numFmtId="0" fontId="6" fillId="0" borderId="48" xfId="0" applyFont="1" applyBorder="1" applyAlignment="1" applyProtection="1">
      <alignment horizontal="center" vertical="center"/>
      <protection locked="0"/>
    </xf>
    <xf numFmtId="0" fontId="6" fillId="0" borderId="49" xfId="0" applyFont="1" applyBorder="1" applyAlignment="1" applyProtection="1">
      <alignment horizontal="center" vertical="center"/>
      <protection locked="0"/>
    </xf>
    <xf numFmtId="0" fontId="6" fillId="0" borderId="97" xfId="0" applyFont="1" applyBorder="1" applyAlignment="1" applyProtection="1">
      <alignment horizontal="center" vertical="center"/>
      <protection locked="0"/>
    </xf>
    <xf numFmtId="0" fontId="6" fillId="0" borderId="111" xfId="0" applyFont="1" applyBorder="1" applyAlignment="1" applyProtection="1">
      <alignment horizontal="center" vertical="center"/>
      <protection locked="0"/>
    </xf>
    <xf numFmtId="0" fontId="6" fillId="0" borderId="50" xfId="0" applyFont="1" applyBorder="1" applyAlignment="1" applyProtection="1">
      <alignment horizontal="center" vertical="center"/>
      <protection locked="0"/>
    </xf>
    <xf numFmtId="0" fontId="6" fillId="0" borderId="51" xfId="0" applyFont="1" applyBorder="1" applyAlignment="1" applyProtection="1">
      <alignment horizontal="left" vertical="center"/>
      <protection locked="0"/>
    </xf>
    <xf numFmtId="0" fontId="6" fillId="0" borderId="21" xfId="0" applyFont="1" applyBorder="1" applyAlignment="1" applyProtection="1">
      <alignment horizontal="center" vertical="center"/>
      <protection locked="0"/>
    </xf>
    <xf numFmtId="0" fontId="6" fillId="0" borderId="19" xfId="0" applyFont="1" applyBorder="1" applyAlignment="1" applyProtection="1">
      <alignment horizontal="center" vertical="center"/>
      <protection locked="0"/>
    </xf>
    <xf numFmtId="0" fontId="6" fillId="0" borderId="22" xfId="0" applyFont="1" applyBorder="1" applyAlignment="1" applyProtection="1">
      <alignment horizontal="center" vertical="center"/>
      <protection locked="0"/>
    </xf>
    <xf numFmtId="0" fontId="6" fillId="0" borderId="98" xfId="0" applyFont="1" applyBorder="1" applyAlignment="1" applyProtection="1">
      <alignment horizontal="center" vertical="center"/>
      <protection locked="0"/>
    </xf>
    <xf numFmtId="0" fontId="6" fillId="0" borderId="112" xfId="0" applyFont="1" applyBorder="1" applyAlignment="1" applyProtection="1">
      <alignment horizontal="center" vertical="center"/>
      <protection locked="0"/>
    </xf>
    <xf numFmtId="0" fontId="6" fillId="0" borderId="52" xfId="0" applyFont="1" applyBorder="1" applyAlignment="1" applyProtection="1">
      <alignment horizontal="center" vertical="center"/>
      <protection locked="0"/>
    </xf>
    <xf numFmtId="0" fontId="6" fillId="0" borderId="53" xfId="0" applyFont="1" applyBorder="1" applyAlignment="1" applyProtection="1">
      <alignment horizontal="left" vertical="center"/>
      <protection locked="0"/>
    </xf>
    <xf numFmtId="0" fontId="6" fillId="0" borderId="23"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0" fontId="6" fillId="0" borderId="99" xfId="0" applyFont="1" applyBorder="1" applyAlignment="1" applyProtection="1">
      <alignment horizontal="center" vertical="center"/>
      <protection locked="0"/>
    </xf>
    <xf numFmtId="0" fontId="6" fillId="0" borderId="113" xfId="0" applyFont="1" applyBorder="1" applyAlignment="1" applyProtection="1">
      <alignment horizontal="center" vertical="center"/>
      <protection locked="0"/>
    </xf>
    <xf numFmtId="0" fontId="6" fillId="0" borderId="54" xfId="0" applyFont="1" applyBorder="1" applyAlignment="1" applyProtection="1">
      <alignment horizontal="center" vertical="center"/>
      <protection locked="0"/>
    </xf>
    <xf numFmtId="0" fontId="6" fillId="0" borderId="55" xfId="0" applyFont="1" applyBorder="1" applyAlignment="1" applyProtection="1">
      <alignment horizontal="left" vertical="center"/>
      <protection locked="0"/>
    </xf>
    <xf numFmtId="0" fontId="6" fillId="0" borderId="29"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6" fillId="0" borderId="31" xfId="0" applyFont="1" applyBorder="1" applyAlignment="1" applyProtection="1">
      <alignment horizontal="center" vertical="center"/>
      <protection locked="0"/>
    </xf>
    <xf numFmtId="0" fontId="6" fillId="0" borderId="100" xfId="0" applyFont="1" applyBorder="1" applyAlignment="1" applyProtection="1">
      <alignment horizontal="center" vertical="center"/>
      <protection locked="0"/>
    </xf>
    <xf numFmtId="0" fontId="6" fillId="0" borderId="114" xfId="0" applyFont="1" applyBorder="1" applyAlignment="1" applyProtection="1">
      <alignment horizontal="center" vertical="center"/>
      <protection locked="0"/>
    </xf>
    <xf numFmtId="0" fontId="6" fillId="0" borderId="56" xfId="0" applyFont="1" applyBorder="1" applyAlignment="1" applyProtection="1">
      <alignment horizontal="center" vertical="center"/>
      <protection locked="0"/>
    </xf>
    <xf numFmtId="0" fontId="6" fillId="0" borderId="57" xfId="0" applyFont="1" applyBorder="1" applyAlignment="1" applyProtection="1">
      <alignment horizontal="left" vertical="center"/>
      <protection locked="0"/>
    </xf>
    <xf numFmtId="0" fontId="6" fillId="0" borderId="58" xfId="0" applyFont="1" applyBorder="1" applyAlignment="1" applyProtection="1">
      <alignment horizontal="center" vertical="center"/>
      <protection locked="0"/>
    </xf>
    <xf numFmtId="0" fontId="6" fillId="0" borderId="59" xfId="0" applyFont="1" applyBorder="1" applyAlignment="1" applyProtection="1">
      <alignment horizontal="center" vertical="center"/>
      <protection locked="0"/>
    </xf>
    <xf numFmtId="0" fontId="6" fillId="0" borderId="60" xfId="0" applyFont="1" applyBorder="1" applyAlignment="1" applyProtection="1">
      <alignment horizontal="center" vertical="center"/>
      <protection locked="0"/>
    </xf>
    <xf numFmtId="0" fontId="6" fillId="0" borderId="101" xfId="0" applyFont="1" applyBorder="1" applyAlignment="1" applyProtection="1">
      <alignment horizontal="center" vertical="center"/>
      <protection locked="0"/>
    </xf>
    <xf numFmtId="0" fontId="6" fillId="0" borderId="115" xfId="0" applyFont="1" applyBorder="1" applyAlignment="1" applyProtection="1">
      <alignment horizontal="center" vertical="center"/>
      <protection locked="0"/>
    </xf>
    <xf numFmtId="0" fontId="6" fillId="0" borderId="61" xfId="0" applyFont="1" applyBorder="1" applyAlignment="1" applyProtection="1">
      <alignment horizontal="center" vertical="center"/>
      <protection locked="0"/>
    </xf>
    <xf numFmtId="0" fontId="0" fillId="3" borderId="72" xfId="0" applyFont="1" applyFill="1" applyBorder="1" applyAlignment="1" applyProtection="1">
      <alignment horizontal="center"/>
      <protection locked="0"/>
    </xf>
    <xf numFmtId="0" fontId="0" fillId="3" borderId="73" xfId="0" applyFont="1" applyFill="1" applyBorder="1" applyAlignment="1" applyProtection="1">
      <alignment horizontal="center"/>
      <protection locked="0"/>
    </xf>
    <xf numFmtId="0" fontId="0" fillId="3" borderId="74" xfId="0" applyFont="1" applyFill="1" applyBorder="1" applyAlignment="1" applyProtection="1">
      <alignment horizontal="center"/>
      <protection locked="0"/>
    </xf>
    <xf numFmtId="0" fontId="0" fillId="0" borderId="66" xfId="0" applyFont="1" applyFill="1" applyBorder="1" applyAlignment="1" applyProtection="1">
      <alignment horizontal="center"/>
      <protection locked="0"/>
    </xf>
    <xf numFmtId="0" fontId="0" fillId="0" borderId="0" xfId="0" applyFont="1" applyFill="1" applyBorder="1" applyAlignment="1" applyProtection="1">
      <alignment horizontal="center"/>
      <protection locked="0"/>
    </xf>
    <xf numFmtId="0" fontId="0" fillId="0" borderId="67" xfId="0" applyFont="1" applyFill="1" applyBorder="1" applyAlignment="1" applyProtection="1">
      <alignment horizontal="center"/>
      <protection locked="0"/>
    </xf>
    <xf numFmtId="0" fontId="0" fillId="3" borderId="76" xfId="0" applyFont="1" applyFill="1" applyBorder="1" applyAlignment="1" applyProtection="1">
      <alignment horizontal="center"/>
      <protection locked="0"/>
    </xf>
    <xf numFmtId="0" fontId="0" fillId="3" borderId="13" xfId="0" applyFont="1" applyFill="1" applyBorder="1" applyAlignment="1" applyProtection="1">
      <alignment horizontal="center"/>
      <protection locked="0"/>
    </xf>
    <xf numFmtId="0" fontId="0" fillId="3" borderId="77" xfId="0" applyFont="1" applyFill="1" applyBorder="1" applyAlignment="1" applyProtection="1">
      <alignment horizontal="center"/>
      <protection locked="0"/>
    </xf>
    <xf numFmtId="0" fontId="0" fillId="3" borderId="116" xfId="0" applyFont="1" applyFill="1" applyBorder="1" applyAlignment="1" applyProtection="1">
      <alignment horizontal="center"/>
      <protection locked="0"/>
    </xf>
    <xf numFmtId="0" fontId="0" fillId="3" borderId="117" xfId="0" applyFont="1" applyFill="1" applyBorder="1" applyAlignment="1" applyProtection="1">
      <alignment horizontal="center"/>
      <protection locked="0"/>
    </xf>
    <xf numFmtId="0" fontId="0" fillId="3" borderId="118" xfId="0" applyFont="1" applyFill="1" applyBorder="1" applyAlignment="1" applyProtection="1">
      <alignment horizontal="center"/>
      <protection locked="0"/>
    </xf>
    <xf numFmtId="0" fontId="5" fillId="0" borderId="83" xfId="0" applyFont="1" applyBorder="1" applyAlignment="1" applyProtection="1">
      <alignment horizontal="center" vertical="top"/>
      <protection hidden="1"/>
    </xf>
    <xf numFmtId="0" fontId="5" fillId="0" borderId="0" xfId="0" applyFont="1" applyBorder="1" applyAlignment="1" applyProtection="1">
      <alignment horizontal="center" vertical="top"/>
      <protection hidden="1"/>
    </xf>
    <xf numFmtId="0" fontId="5" fillId="0" borderId="84" xfId="0" applyFont="1" applyBorder="1" applyAlignment="1" applyProtection="1">
      <alignment horizontal="center" vertical="top"/>
      <protection hidden="1"/>
    </xf>
    <xf numFmtId="0" fontId="5" fillId="0" borderId="80" xfId="0" applyFont="1" applyBorder="1" applyAlignment="1" applyProtection="1">
      <alignment horizontal="center"/>
      <protection hidden="1"/>
    </xf>
    <xf numFmtId="0" fontId="5" fillId="0" borderId="81" xfId="0" applyFont="1" applyBorder="1" applyAlignment="1" applyProtection="1">
      <alignment horizontal="center"/>
      <protection hidden="1"/>
    </xf>
    <xf numFmtId="0" fontId="5" fillId="0" borderId="82" xfId="0" applyFont="1" applyBorder="1" applyAlignment="1" applyProtection="1">
      <alignment horizontal="center"/>
      <protection hidden="1"/>
    </xf>
    <xf numFmtId="0" fontId="6" fillId="0" borderId="16" xfId="0" applyFont="1" applyBorder="1" applyAlignment="1">
      <alignment horizontal="center"/>
    </xf>
    <xf numFmtId="0" fontId="6" fillId="0" borderId="17" xfId="0" applyFont="1" applyBorder="1" applyAlignment="1">
      <alignment horizontal="center"/>
    </xf>
    <xf numFmtId="0" fontId="6" fillId="0" borderId="18" xfId="0" applyFont="1" applyBorder="1" applyAlignment="1">
      <alignment horizontal="center"/>
    </xf>
    <xf numFmtId="0" fontId="0" fillId="2" borderId="43" xfId="0" applyFont="1" applyFill="1" applyBorder="1" applyAlignment="1" applyProtection="1">
      <alignment horizontal="center" textRotation="90"/>
      <protection hidden="1"/>
    </xf>
    <xf numFmtId="0" fontId="0" fillId="2" borderId="44" xfId="0" applyFont="1" applyFill="1" applyBorder="1" applyAlignment="1" applyProtection="1">
      <alignment horizontal="center" textRotation="90"/>
      <protection hidden="1"/>
    </xf>
    <xf numFmtId="0" fontId="0" fillId="2" borderId="45" xfId="0" applyFont="1" applyFill="1" applyBorder="1" applyAlignment="1" applyProtection="1">
      <alignment horizontal="center" textRotation="90"/>
      <protection hidden="1"/>
    </xf>
    <xf numFmtId="0" fontId="0" fillId="2" borderId="14" xfId="0" applyFont="1" applyFill="1" applyBorder="1" applyAlignment="1" applyProtection="1">
      <alignment horizontal="center" textRotation="90"/>
      <protection hidden="1"/>
    </xf>
    <xf numFmtId="0" fontId="0" fillId="2" borderId="9" xfId="0" applyFont="1" applyFill="1" applyBorder="1" applyAlignment="1" applyProtection="1">
      <alignment horizontal="center" textRotation="90"/>
      <protection hidden="1"/>
    </xf>
    <xf numFmtId="49" fontId="11" fillId="0" borderId="92" xfId="0" applyNumberFormat="1" applyFont="1" applyBorder="1" applyAlignment="1" applyProtection="1">
      <alignment horizontal="center"/>
      <protection locked="0" hidden="1"/>
    </xf>
    <xf numFmtId="49" fontId="11" fillId="0" borderId="93" xfId="0" applyNumberFormat="1" applyFont="1" applyBorder="1" applyAlignment="1" applyProtection="1">
      <alignment horizontal="center"/>
      <protection locked="0" hidden="1"/>
    </xf>
    <xf numFmtId="0" fontId="11" fillId="0" borderId="0" xfId="0" applyFont="1" applyBorder="1" applyAlignment="1" applyProtection="1">
      <alignment horizontal="right"/>
      <protection hidden="1"/>
    </xf>
    <xf numFmtId="0" fontId="11" fillId="0" borderId="91" xfId="0" applyFont="1" applyBorder="1" applyAlignment="1" applyProtection="1">
      <alignment horizontal="right"/>
      <protection hidden="1"/>
    </xf>
    <xf numFmtId="0" fontId="9" fillId="0" borderId="0" xfId="0" applyFont="1" applyBorder="1" applyAlignment="1" applyProtection="1">
      <alignment horizontal="right"/>
      <protection hidden="1"/>
    </xf>
    <xf numFmtId="0" fontId="9" fillId="0" borderId="0" xfId="0" applyFont="1" applyAlignment="1" applyProtection="1">
      <alignment horizontal="right"/>
      <protection hidden="1"/>
    </xf>
    <xf numFmtId="0" fontId="0" fillId="4" borderId="16" xfId="0" applyFont="1" applyFill="1" applyBorder="1" applyAlignment="1" applyProtection="1">
      <alignment horizontal="center" vertical="center"/>
      <protection hidden="1"/>
    </xf>
    <xf numFmtId="0" fontId="0" fillId="4" borderId="18" xfId="0" applyFont="1" applyFill="1" applyBorder="1" applyAlignment="1" applyProtection="1">
      <alignment horizontal="center" vertical="center"/>
      <protection hidden="1"/>
    </xf>
    <xf numFmtId="0" fontId="14" fillId="0" borderId="0" xfId="0" applyFont="1" applyAlignment="1" applyProtection="1">
      <alignment horizontal="right" wrapText="1"/>
      <protection hidden="1"/>
    </xf>
    <xf numFmtId="0" fontId="14" fillId="0" borderId="42" xfId="0" applyFont="1" applyBorder="1" applyAlignment="1" applyProtection="1">
      <alignment horizontal="right" wrapText="1"/>
      <protection hidden="1"/>
    </xf>
    <xf numFmtId="0" fontId="6" fillId="4" borderId="13" xfId="0" applyFont="1" applyFill="1" applyBorder="1" applyAlignment="1" applyProtection="1">
      <alignment horizontal="center" vertical="center"/>
      <protection hidden="1"/>
    </xf>
    <xf numFmtId="0" fontId="0" fillId="4" borderId="13" xfId="0" applyFont="1" applyFill="1" applyBorder="1" applyAlignment="1" applyProtection="1">
      <alignment horizontal="right" vertical="center"/>
      <protection hidden="1"/>
    </xf>
    <xf numFmtId="0" fontId="0" fillId="0" borderId="13" xfId="0" applyFont="1" applyBorder="1" applyAlignment="1" applyProtection="1">
      <alignment horizontal="right" vertical="center"/>
      <protection hidden="1"/>
    </xf>
    <xf numFmtId="0" fontId="9" fillId="5" borderId="0" xfId="0" applyFont="1" applyFill="1" applyAlignment="1" applyProtection="1">
      <alignment horizontal="center" vertical="top" wrapText="1"/>
      <protection hidden="1"/>
    </xf>
    <xf numFmtId="0" fontId="0" fillId="0" borderId="42" xfId="0" applyFont="1" applyBorder="1" applyAlignment="1" applyProtection="1">
      <alignment horizontal="left"/>
      <protection hidden="1"/>
    </xf>
    <xf numFmtId="0" fontId="0" fillId="0" borderId="0" xfId="0" applyFont="1" applyAlignment="1" applyProtection="1">
      <alignment horizontal="left" vertical="top" wrapText="1"/>
      <protection hidden="1"/>
    </xf>
    <xf numFmtId="0" fontId="9" fillId="3" borderId="0" xfId="0" applyFont="1" applyFill="1" applyAlignment="1" applyProtection="1">
      <alignment horizontal="left" vertical="top" wrapText="1"/>
      <protection hidden="1"/>
    </xf>
    <xf numFmtId="0" fontId="19" fillId="0" borderId="0" xfId="0" applyFont="1" applyAlignment="1" applyProtection="1">
      <alignment horizontal="left" vertical="top" wrapText="1"/>
      <protection hidden="1"/>
    </xf>
    <xf numFmtId="0" fontId="9" fillId="5" borderId="0" xfId="0" applyFont="1" applyFill="1" applyAlignment="1" applyProtection="1">
      <alignment horizontal="left" vertical="top" wrapText="1"/>
      <protection hidden="1"/>
    </xf>
    <xf numFmtId="0" fontId="0" fillId="0" borderId="16" xfId="0" applyFont="1" applyBorder="1" applyAlignment="1" applyProtection="1">
      <alignment horizontal="center" wrapText="1"/>
      <protection hidden="1"/>
    </xf>
    <xf numFmtId="0" fontId="0" fillId="0" borderId="17" xfId="0" applyFont="1" applyBorder="1" applyAlignment="1" applyProtection="1">
      <alignment horizontal="center" wrapText="1"/>
      <protection hidden="1"/>
    </xf>
    <xf numFmtId="0" fontId="0" fillId="0" borderId="18" xfId="0" applyFont="1" applyBorder="1" applyAlignment="1" applyProtection="1">
      <alignment horizontal="center" wrapText="1"/>
      <protection hidden="1"/>
    </xf>
    <xf numFmtId="0" fontId="0" fillId="0" borderId="0" xfId="0" applyFont="1" applyAlignment="1" applyProtection="1">
      <alignment horizontal="center" vertical="top" wrapText="1"/>
      <protection hidden="1"/>
    </xf>
    <xf numFmtId="0" fontId="0" fillId="0" borderId="16" xfId="0" applyFont="1" applyBorder="1" applyAlignment="1" applyProtection="1">
      <alignment horizontal="left" vertical="top" wrapText="1"/>
      <protection hidden="1"/>
    </xf>
    <xf numFmtId="0" fontId="0" fillId="0" borderId="17" xfId="0" applyFont="1" applyBorder="1" applyAlignment="1" applyProtection="1">
      <alignment horizontal="left" vertical="top" wrapText="1"/>
      <protection hidden="1"/>
    </xf>
    <xf numFmtId="0" fontId="0" fillId="0" borderId="18" xfId="0" applyFont="1" applyBorder="1" applyAlignment="1" applyProtection="1">
      <alignment horizontal="left" vertical="top" wrapText="1"/>
      <protection hidden="1"/>
    </xf>
    <xf numFmtId="0" fontId="12" fillId="3" borderId="0" xfId="0" applyFont="1" applyFill="1" applyBorder="1" applyAlignment="1" applyProtection="1">
      <alignment horizontal="left" vertical="center" wrapText="1"/>
      <protection hidden="1"/>
    </xf>
    <xf numFmtId="0" fontId="1" fillId="0" borderId="0" xfId="0" applyFont="1" applyAlignment="1" applyProtection="1">
      <alignment horizontal="left" vertical="top" wrapText="1"/>
      <protection hidden="1"/>
    </xf>
    <xf numFmtId="0" fontId="6" fillId="3" borderId="62" xfId="0" applyFont="1" applyFill="1" applyBorder="1" applyAlignment="1" applyProtection="1">
      <alignment horizontal="left" vertical="center" wrapText="1"/>
      <protection hidden="1"/>
    </xf>
    <xf numFmtId="0" fontId="6" fillId="3" borderId="63" xfId="0" applyFont="1" applyFill="1" applyBorder="1" applyAlignment="1" applyProtection="1">
      <alignment horizontal="left" vertical="center" wrapText="1"/>
      <protection hidden="1"/>
    </xf>
    <xf numFmtId="0" fontId="6" fillId="3" borderId="64" xfId="0" applyFont="1" applyFill="1" applyBorder="1" applyAlignment="1" applyProtection="1">
      <alignment horizontal="left" vertical="center" wrapText="1"/>
      <protection hidden="1"/>
    </xf>
    <xf numFmtId="0" fontId="6" fillId="3" borderId="66" xfId="0" applyFont="1" applyFill="1" applyBorder="1" applyAlignment="1" applyProtection="1">
      <alignment horizontal="left" vertical="center" wrapText="1"/>
      <protection hidden="1"/>
    </xf>
    <xf numFmtId="0" fontId="6" fillId="3" borderId="0" xfId="0" applyFont="1" applyFill="1" applyBorder="1" applyAlignment="1" applyProtection="1">
      <alignment horizontal="left" vertical="center" wrapText="1"/>
      <protection hidden="1"/>
    </xf>
    <xf numFmtId="0" fontId="6" fillId="3" borderId="67" xfId="0" applyFont="1" applyFill="1" applyBorder="1" applyAlignment="1" applyProtection="1">
      <alignment horizontal="left" vertical="center" wrapText="1"/>
      <protection hidden="1"/>
    </xf>
    <xf numFmtId="0" fontId="6" fillId="3" borderId="68" xfId="0" applyFont="1" applyFill="1" applyBorder="1" applyAlignment="1" applyProtection="1">
      <alignment horizontal="left" vertical="center" wrapText="1"/>
      <protection hidden="1"/>
    </xf>
    <xf numFmtId="0" fontId="6" fillId="3" borderId="69" xfId="0" applyFont="1" applyFill="1" applyBorder="1" applyAlignment="1" applyProtection="1">
      <alignment horizontal="left" vertical="center" wrapText="1"/>
      <protection hidden="1"/>
    </xf>
    <xf numFmtId="0" fontId="6" fillId="3" borderId="70" xfId="0" applyFont="1" applyFill="1" applyBorder="1" applyAlignment="1" applyProtection="1">
      <alignment horizontal="left" vertical="center" wrapText="1"/>
      <protection hidden="1"/>
    </xf>
    <xf numFmtId="0" fontId="15" fillId="0" borderId="65" xfId="0" applyFont="1" applyBorder="1" applyAlignment="1" applyProtection="1">
      <alignment horizontal="right" wrapText="1"/>
      <protection hidden="1"/>
    </xf>
    <xf numFmtId="0" fontId="9" fillId="5" borderId="0" xfId="0" applyFont="1" applyFill="1" applyAlignment="1" applyProtection="1">
      <alignment horizontal="left" vertical="top"/>
      <protection hidden="1"/>
    </xf>
    <xf numFmtId="0" fontId="9" fillId="0" borderId="0" xfId="0" applyFont="1" applyAlignment="1">
      <alignment horizontal="center" wrapText="1"/>
    </xf>
  </cellXfs>
  <cellStyles count="5">
    <cellStyle name="Prozent" xfId="1" builtinId="5"/>
    <cellStyle name="Standard" xfId="0" builtinId="0"/>
    <cellStyle name="Standard 2" xfId="2"/>
    <cellStyle name="Standard 3" xfId="3"/>
    <cellStyle name="Standard 3 2" xfId="4"/>
  </cellStyles>
  <dxfs count="1">
    <dxf>
      <font>
        <color theme="0"/>
      </font>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Daten!$E$13</c:f>
          <c:strCache>
            <c:ptCount val="1"/>
            <c:pt idx="0">
              <c:v>Zentrale Klassenarbeit Schuljahrgang 6 - Mathematik Gymnasium 2018
Klasse </c:v>
            </c:pt>
          </c:strCache>
        </c:strRef>
      </c:tx>
      <c:overlay val="0"/>
      <c:txPr>
        <a:bodyPr/>
        <a:lstStyle/>
        <a:p>
          <a:pPr>
            <a:defRPr sz="1200"/>
          </a:pPr>
          <a:endParaRPr lang="de-DE"/>
        </a:p>
      </c:txPr>
    </c:title>
    <c:autoTitleDeleted val="0"/>
    <c:plotArea>
      <c:layout/>
      <c:barChart>
        <c:barDir val="col"/>
        <c:grouping val="clustered"/>
        <c:varyColors val="0"/>
        <c:ser>
          <c:idx val="0"/>
          <c:order val="0"/>
          <c:spPr>
            <a:solidFill>
              <a:schemeClr val="accent1">
                <a:lumMod val="40000"/>
                <a:lumOff val="60000"/>
              </a:schemeClr>
            </a:solidFill>
          </c:spPr>
          <c:invertIfNegative val="0"/>
          <c:dLbls>
            <c:dLblPos val="inEnd"/>
            <c:showLegendKey val="0"/>
            <c:showVal val="1"/>
            <c:showCatName val="0"/>
            <c:showSerName val="0"/>
            <c:showPercent val="0"/>
            <c:showBubbleSize val="0"/>
            <c:showLeaderLines val="0"/>
          </c:dLbls>
          <c:cat>
            <c:multiLvlStrRef>
              <c:f>Daten!$C$16:$P$18</c:f>
              <c:multiLvlStrCache>
                <c:ptCount val="14"/>
                <c:lvl>
                  <c:pt idx="0">
                    <c:v>1a (1)
AFB I</c:v>
                  </c:pt>
                  <c:pt idx="1">
                    <c:v>1a (2)
AFB I</c:v>
                  </c:pt>
                  <c:pt idx="2">
                    <c:v>1b
AFB I</c:v>
                  </c:pt>
                  <c:pt idx="3">
                    <c:v>1c
AFB II</c:v>
                  </c:pt>
                  <c:pt idx="4">
                    <c:v>1d
AFB II</c:v>
                  </c:pt>
                  <c:pt idx="5">
                    <c:v>1e
AFB II</c:v>
                  </c:pt>
                  <c:pt idx="6">
                    <c:v>1f (1)
AFB I</c:v>
                  </c:pt>
                  <c:pt idx="7">
                    <c:v>1f (2)
AFB II</c:v>
                  </c:pt>
                  <c:pt idx="8">
                    <c:v>1g
AFB I</c:v>
                  </c:pt>
                  <c:pt idx="9">
                    <c:v>1h
AFB II</c:v>
                  </c:pt>
                  <c:pt idx="10">
                    <c:v>2a
AFB I</c:v>
                  </c:pt>
                  <c:pt idx="11">
                    <c:v>2b
AFB II</c:v>
                  </c:pt>
                  <c:pt idx="12">
                    <c:v>2c
AFB I</c:v>
                  </c:pt>
                  <c:pt idx="13">
                    <c:v>2d
AFB III</c:v>
                  </c:pt>
                </c:lvl>
                <c:lvl>
                  <c:pt idx="0">
                    <c:v>gebrochene
Zahlen
addieren</c:v>
                  </c:pt>
                  <c:pt idx="1">
                    <c:v>Größenangaben
addieren u.
subtrahieren</c:v>
                  </c:pt>
                  <c:pt idx="2">
                    <c:v>gebrochene
Zahl runden</c:v>
                  </c:pt>
                  <c:pt idx="3">
                    <c:v>proportionalen
Zusammenhang
anwenden</c:v>
                  </c:pt>
                  <c:pt idx="4">
                    <c:v>Zahl auf
Teilbarkeit
untersuchen</c:v>
                  </c:pt>
                  <c:pt idx="5">
                    <c:v>vom Anteil auf
das Ganze
schließen</c:v>
                  </c:pt>
                  <c:pt idx="6">
                    <c:v>Koordinaten
ablesen</c:v>
                  </c:pt>
                  <c:pt idx="7">
                    <c:v>Punkte
ergänzen</c:v>
                  </c:pt>
                  <c:pt idx="8">
                    <c:v>Ergebnis
überprüfen</c:v>
                  </c:pt>
                  <c:pt idx="9">
                    <c:v>Verkleinerung
identifizieren</c:v>
                  </c:pt>
                  <c:pt idx="10">
                    <c:v>Planfigur
anfertigen</c:v>
                  </c:pt>
                  <c:pt idx="11">
                    <c:v>Dreieck
klassifizieren</c:v>
                  </c:pt>
                  <c:pt idx="12">
                    <c:v>Dreieck
konstruieren</c:v>
                  </c:pt>
                  <c:pt idx="13">
                    <c:v>Aussage
begründen</c:v>
                  </c:pt>
                </c:lvl>
                <c:lvl>
                  <c:pt idx="0">
                    <c:v>Aufgabe 1</c:v>
                  </c:pt>
                  <c:pt idx="10">
                    <c:v>Aufgabe 2</c:v>
                  </c:pt>
                </c:lvl>
              </c:multiLvlStrCache>
            </c:multiLvlStrRef>
          </c:cat>
          <c:val>
            <c:numRef>
              <c:f>Daten!$C$19:$P$19</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dLbls>
          <c:showLegendKey val="0"/>
          <c:showVal val="0"/>
          <c:showCatName val="0"/>
          <c:showSerName val="0"/>
          <c:showPercent val="0"/>
          <c:showBubbleSize val="0"/>
        </c:dLbls>
        <c:gapWidth val="80"/>
        <c:axId val="235639168"/>
        <c:axId val="396226944"/>
      </c:barChart>
      <c:catAx>
        <c:axId val="235639168"/>
        <c:scaling>
          <c:orientation val="minMax"/>
        </c:scaling>
        <c:delete val="0"/>
        <c:axPos val="b"/>
        <c:majorTickMark val="out"/>
        <c:minorTickMark val="none"/>
        <c:tickLblPos val="nextTo"/>
        <c:txPr>
          <a:bodyPr rot="0" vert="horz"/>
          <a:lstStyle/>
          <a:p>
            <a:pPr>
              <a:defRPr sz="800">
                <a:latin typeface="Arial Narrow" panose="020B0606020202030204" pitchFamily="34" charset="0"/>
              </a:defRPr>
            </a:pPr>
            <a:endParaRPr lang="de-DE"/>
          </a:p>
        </c:txPr>
        <c:crossAx val="396226944"/>
        <c:crosses val="autoZero"/>
        <c:auto val="1"/>
        <c:lblAlgn val="ctr"/>
        <c:lblOffset val="100"/>
        <c:noMultiLvlLbl val="0"/>
      </c:catAx>
      <c:valAx>
        <c:axId val="396226944"/>
        <c:scaling>
          <c:orientation val="minMax"/>
          <c:max val="1"/>
          <c:min val="0"/>
        </c:scaling>
        <c:delete val="0"/>
        <c:axPos val="l"/>
        <c:majorGridlines/>
        <c:title>
          <c:tx>
            <c:rich>
              <a:bodyPr rot="-5400000" vert="horz"/>
              <a:lstStyle/>
              <a:p>
                <a:pPr>
                  <a:defRPr/>
                </a:pPr>
                <a:r>
                  <a:rPr lang="en-US"/>
                  <a:t>Erfüllungsprozente</a:t>
                </a:r>
              </a:p>
            </c:rich>
          </c:tx>
          <c:overlay val="0"/>
        </c:title>
        <c:numFmt formatCode="0%" sourceLinked="1"/>
        <c:majorTickMark val="out"/>
        <c:minorTickMark val="none"/>
        <c:tickLblPos val="nextTo"/>
        <c:crossAx val="235639168"/>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Daten!$E$13</c:f>
          <c:strCache>
            <c:ptCount val="1"/>
            <c:pt idx="0">
              <c:v>Zentrale Klassenarbeit Schuljahrgang 6 - Mathematik Gymnasium 2018
Klasse </c:v>
            </c:pt>
          </c:strCache>
        </c:strRef>
      </c:tx>
      <c:overlay val="0"/>
      <c:txPr>
        <a:bodyPr/>
        <a:lstStyle/>
        <a:p>
          <a:pPr>
            <a:defRPr sz="1200"/>
          </a:pPr>
          <a:endParaRPr lang="de-DE"/>
        </a:p>
      </c:txPr>
    </c:title>
    <c:autoTitleDeleted val="0"/>
    <c:plotArea>
      <c:layout/>
      <c:barChart>
        <c:barDir val="col"/>
        <c:grouping val="clustered"/>
        <c:varyColors val="0"/>
        <c:ser>
          <c:idx val="0"/>
          <c:order val="0"/>
          <c:spPr>
            <a:solidFill>
              <a:schemeClr val="accent1">
                <a:lumMod val="40000"/>
                <a:lumOff val="60000"/>
              </a:schemeClr>
            </a:solidFill>
          </c:spPr>
          <c:invertIfNegative val="0"/>
          <c:dLbls>
            <c:dLblPos val="inEnd"/>
            <c:showLegendKey val="0"/>
            <c:showVal val="1"/>
            <c:showCatName val="0"/>
            <c:showSerName val="0"/>
            <c:showPercent val="0"/>
            <c:showBubbleSize val="0"/>
            <c:showLeaderLines val="0"/>
          </c:dLbls>
          <c:cat>
            <c:multiLvlStrRef>
              <c:f>Daten!$Q$16:$Z$18</c:f>
              <c:multiLvlStrCache>
                <c:ptCount val="10"/>
                <c:lvl>
                  <c:pt idx="0">
                    <c:v>3a
AFB II</c:v>
                  </c:pt>
                  <c:pt idx="1">
                    <c:v>3b
AFB II</c:v>
                  </c:pt>
                  <c:pt idx="2">
                    <c:v>3c
AFB III</c:v>
                  </c:pt>
                  <c:pt idx="3">
                    <c:v>4a (1)
AFB II</c:v>
                  </c:pt>
                  <c:pt idx="4">
                    <c:v>4a (2)
AFB II</c:v>
                  </c:pt>
                  <c:pt idx="5">
                    <c:v>4b
AFB I</c:v>
                  </c:pt>
                  <c:pt idx="6">
                    <c:v>4c
AFB II</c:v>
                  </c:pt>
                  <c:pt idx="7">
                    <c:v>5a
AFB I</c:v>
                  </c:pt>
                  <c:pt idx="8">
                    <c:v>5b
AFB II</c:v>
                  </c:pt>
                  <c:pt idx="9">
                    <c:v>5c
AFB III</c:v>
                  </c:pt>
                </c:lvl>
                <c:lvl>
                  <c:pt idx="0">
                    <c:v>Summe der
Kantenlängen
berechnen</c:v>
                  </c:pt>
                  <c:pt idx="1">
                    <c:v>Kantenlänge
schlussfolgern</c:v>
                  </c:pt>
                  <c:pt idx="2">
                    <c:v>Aussage
widerlegen</c:v>
                  </c:pt>
                  <c:pt idx="3">
                    <c:v>Informationen
entnehmen
1. Ergänzung</c:v>
                  </c:pt>
                  <c:pt idx="4">
                    <c:v>Informationen
entnehmen
2. Ergänzung</c:v>
                  </c:pt>
                  <c:pt idx="5">
                    <c:v>direkt proportio-
nale Zuordnung
begründen</c:v>
                  </c:pt>
                  <c:pt idx="6">
                    <c:v>Aussage
beurteilen</c:v>
                  </c:pt>
                  <c:pt idx="7">
                    <c:v>Informationen
entnehmen</c:v>
                  </c:pt>
                  <c:pt idx="8">
                    <c:v>Informationen
entnehmen
und anwenden</c:v>
                  </c:pt>
                  <c:pt idx="9">
                    <c:v>Gleichung
interpretieren</c:v>
                  </c:pt>
                </c:lvl>
                <c:lvl>
                  <c:pt idx="0">
                    <c:v>Aufgabe 3</c:v>
                  </c:pt>
                  <c:pt idx="3">
                    <c:v>Aufgabe 4</c:v>
                  </c:pt>
                  <c:pt idx="7">
                    <c:v>Aufgabe 5</c:v>
                  </c:pt>
                </c:lvl>
              </c:multiLvlStrCache>
            </c:multiLvlStrRef>
          </c:cat>
          <c:val>
            <c:numRef>
              <c:f>Daten!$Q$19:$Z$19</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150"/>
        <c:axId val="183930240"/>
        <c:axId val="220243072"/>
      </c:barChart>
      <c:catAx>
        <c:axId val="183930240"/>
        <c:scaling>
          <c:orientation val="minMax"/>
        </c:scaling>
        <c:delete val="0"/>
        <c:axPos val="b"/>
        <c:majorTickMark val="out"/>
        <c:minorTickMark val="none"/>
        <c:tickLblPos val="nextTo"/>
        <c:txPr>
          <a:bodyPr/>
          <a:lstStyle/>
          <a:p>
            <a:pPr>
              <a:defRPr sz="800">
                <a:latin typeface="Arial Narrow" panose="020B0606020202030204" pitchFamily="34" charset="0"/>
              </a:defRPr>
            </a:pPr>
            <a:endParaRPr lang="de-DE"/>
          </a:p>
        </c:txPr>
        <c:crossAx val="220243072"/>
        <c:crosses val="autoZero"/>
        <c:auto val="1"/>
        <c:lblAlgn val="ctr"/>
        <c:lblOffset val="100"/>
        <c:noMultiLvlLbl val="0"/>
      </c:catAx>
      <c:valAx>
        <c:axId val="220243072"/>
        <c:scaling>
          <c:orientation val="minMax"/>
          <c:max val="1"/>
          <c:min val="0"/>
        </c:scaling>
        <c:delete val="0"/>
        <c:axPos val="l"/>
        <c:majorGridlines/>
        <c:title>
          <c:tx>
            <c:rich>
              <a:bodyPr rot="-5400000" vert="horz"/>
              <a:lstStyle/>
              <a:p>
                <a:pPr>
                  <a:defRPr/>
                </a:pPr>
                <a:r>
                  <a:rPr lang="en-US"/>
                  <a:t>Erfüllungsprozente</a:t>
                </a:r>
              </a:p>
            </c:rich>
          </c:tx>
          <c:overlay val="0"/>
        </c:title>
        <c:numFmt formatCode="0%" sourceLinked="1"/>
        <c:majorTickMark val="out"/>
        <c:minorTickMark val="none"/>
        <c:tickLblPos val="nextTo"/>
        <c:crossAx val="183930240"/>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Daten!$E$23</c:f>
          <c:strCache>
            <c:ptCount val="1"/>
            <c:pt idx="0">
              <c:v>Zentrale Klassenarbeit Schuljahrgang 6 - Mathematik Gymnasium 2018
Schulergebnis</c:v>
            </c:pt>
          </c:strCache>
        </c:strRef>
      </c:tx>
      <c:overlay val="0"/>
      <c:txPr>
        <a:bodyPr/>
        <a:lstStyle/>
        <a:p>
          <a:pPr>
            <a:defRPr sz="1200"/>
          </a:pPr>
          <a:endParaRPr lang="de-DE"/>
        </a:p>
      </c:txPr>
    </c:title>
    <c:autoTitleDeleted val="0"/>
    <c:plotArea>
      <c:layout/>
      <c:barChart>
        <c:barDir val="col"/>
        <c:grouping val="clustered"/>
        <c:varyColors val="0"/>
        <c:ser>
          <c:idx val="0"/>
          <c:order val="0"/>
          <c:spPr>
            <a:solidFill>
              <a:schemeClr val="accent1">
                <a:lumMod val="40000"/>
                <a:lumOff val="60000"/>
              </a:schemeClr>
            </a:solidFill>
          </c:spPr>
          <c:invertIfNegative val="0"/>
          <c:dLbls>
            <c:dLblPos val="inEnd"/>
            <c:showLegendKey val="0"/>
            <c:showVal val="1"/>
            <c:showCatName val="0"/>
            <c:showSerName val="0"/>
            <c:showPercent val="0"/>
            <c:showBubbleSize val="0"/>
            <c:showLeaderLines val="0"/>
          </c:dLbls>
          <c:cat>
            <c:multiLvlStrRef>
              <c:f>Daten!$C$26:$P$28</c:f>
              <c:multiLvlStrCache>
                <c:ptCount val="14"/>
                <c:lvl>
                  <c:pt idx="0">
                    <c:v>1a (1)
AFB I</c:v>
                  </c:pt>
                  <c:pt idx="1">
                    <c:v>1a (2)
AFB I</c:v>
                  </c:pt>
                  <c:pt idx="2">
                    <c:v>1b
AFB I</c:v>
                  </c:pt>
                  <c:pt idx="3">
                    <c:v>1c
AFB II</c:v>
                  </c:pt>
                  <c:pt idx="4">
                    <c:v>1d
AFB II</c:v>
                  </c:pt>
                  <c:pt idx="5">
                    <c:v>1e
AFB II</c:v>
                  </c:pt>
                  <c:pt idx="6">
                    <c:v>1f (1)
AFB I</c:v>
                  </c:pt>
                  <c:pt idx="7">
                    <c:v>1f (2)
AFB II</c:v>
                  </c:pt>
                  <c:pt idx="8">
                    <c:v>1g
AFB I</c:v>
                  </c:pt>
                  <c:pt idx="9">
                    <c:v>1h
AFB II</c:v>
                  </c:pt>
                  <c:pt idx="10">
                    <c:v>2a
AFB I</c:v>
                  </c:pt>
                  <c:pt idx="11">
                    <c:v>2b
AFB II</c:v>
                  </c:pt>
                  <c:pt idx="12">
                    <c:v>2c
AFB I</c:v>
                  </c:pt>
                  <c:pt idx="13">
                    <c:v>2d
AFB III</c:v>
                  </c:pt>
                </c:lvl>
                <c:lvl>
                  <c:pt idx="0">
                    <c:v>gebrochene
Zahlen
addieren</c:v>
                  </c:pt>
                  <c:pt idx="1">
                    <c:v>Größenangaben
addieren u.
subtrahieren</c:v>
                  </c:pt>
                  <c:pt idx="2">
                    <c:v>gebrochene
Zahl runden</c:v>
                  </c:pt>
                  <c:pt idx="3">
                    <c:v>proportionalen
Zusammenhang
anwenden</c:v>
                  </c:pt>
                  <c:pt idx="4">
                    <c:v>Zahl auf
Teilbarkeit
untersuchen</c:v>
                  </c:pt>
                  <c:pt idx="5">
                    <c:v>vom Anteil auf
das Ganze
schließen</c:v>
                  </c:pt>
                  <c:pt idx="6">
                    <c:v>Koordinaten
ablesen</c:v>
                  </c:pt>
                  <c:pt idx="7">
                    <c:v>Punkte
ergänzen</c:v>
                  </c:pt>
                  <c:pt idx="8">
                    <c:v>Ergebnis
überprüfen</c:v>
                  </c:pt>
                  <c:pt idx="9">
                    <c:v>Verkleinerung
identifizieren</c:v>
                  </c:pt>
                  <c:pt idx="10">
                    <c:v>Planfigur
anfertigen</c:v>
                  </c:pt>
                  <c:pt idx="11">
                    <c:v>Dreieck
klassifizieren</c:v>
                  </c:pt>
                  <c:pt idx="12">
                    <c:v>Dreieck
konstruieren</c:v>
                  </c:pt>
                  <c:pt idx="13">
                    <c:v>Aussage
begründen</c:v>
                  </c:pt>
                </c:lvl>
                <c:lvl>
                  <c:pt idx="0">
                    <c:v>Aufgabe 1</c:v>
                  </c:pt>
                  <c:pt idx="10">
                    <c:v>Aufgabe 2</c:v>
                  </c:pt>
                </c:lvl>
              </c:multiLvlStrCache>
            </c:multiLvlStrRef>
          </c:cat>
          <c:val>
            <c:numRef>
              <c:f>Daten!$C$29:$P$29</c:f>
              <c:numCache>
                <c:formatCode>0%</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Cache>
            </c:numRef>
          </c:val>
        </c:ser>
        <c:dLbls>
          <c:showLegendKey val="0"/>
          <c:showVal val="0"/>
          <c:showCatName val="0"/>
          <c:showSerName val="0"/>
          <c:showPercent val="0"/>
          <c:showBubbleSize val="0"/>
        </c:dLbls>
        <c:gapWidth val="80"/>
        <c:axId val="223960448"/>
        <c:axId val="223962240"/>
      </c:barChart>
      <c:catAx>
        <c:axId val="223960448"/>
        <c:scaling>
          <c:orientation val="minMax"/>
        </c:scaling>
        <c:delete val="0"/>
        <c:axPos val="b"/>
        <c:majorTickMark val="out"/>
        <c:minorTickMark val="none"/>
        <c:tickLblPos val="nextTo"/>
        <c:txPr>
          <a:bodyPr rot="0" vert="horz"/>
          <a:lstStyle/>
          <a:p>
            <a:pPr>
              <a:defRPr sz="800">
                <a:latin typeface="Arial Narrow" panose="020B0606020202030204" pitchFamily="34" charset="0"/>
              </a:defRPr>
            </a:pPr>
            <a:endParaRPr lang="de-DE"/>
          </a:p>
        </c:txPr>
        <c:crossAx val="223962240"/>
        <c:crosses val="autoZero"/>
        <c:auto val="1"/>
        <c:lblAlgn val="ctr"/>
        <c:lblOffset val="100"/>
        <c:noMultiLvlLbl val="0"/>
      </c:catAx>
      <c:valAx>
        <c:axId val="223962240"/>
        <c:scaling>
          <c:orientation val="minMax"/>
          <c:max val="1"/>
          <c:min val="0"/>
        </c:scaling>
        <c:delete val="0"/>
        <c:axPos val="l"/>
        <c:majorGridlines/>
        <c:title>
          <c:tx>
            <c:rich>
              <a:bodyPr rot="-5400000" vert="horz"/>
              <a:lstStyle/>
              <a:p>
                <a:pPr>
                  <a:defRPr/>
                </a:pPr>
                <a:r>
                  <a:rPr lang="en-US"/>
                  <a:t>Erfüllungsprozente</a:t>
                </a:r>
              </a:p>
            </c:rich>
          </c:tx>
          <c:overlay val="0"/>
        </c:title>
        <c:numFmt formatCode="0%" sourceLinked="1"/>
        <c:majorTickMark val="out"/>
        <c:minorTickMark val="none"/>
        <c:tickLblPos val="nextTo"/>
        <c:crossAx val="223960448"/>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Daten!$E$23</c:f>
          <c:strCache>
            <c:ptCount val="1"/>
            <c:pt idx="0">
              <c:v>Zentrale Klassenarbeit Schuljahrgang 6 - Mathematik Gymnasium 2018
Schulergebnis</c:v>
            </c:pt>
          </c:strCache>
        </c:strRef>
      </c:tx>
      <c:overlay val="0"/>
      <c:txPr>
        <a:bodyPr/>
        <a:lstStyle/>
        <a:p>
          <a:pPr>
            <a:defRPr sz="1200"/>
          </a:pPr>
          <a:endParaRPr lang="de-DE"/>
        </a:p>
      </c:txPr>
    </c:title>
    <c:autoTitleDeleted val="0"/>
    <c:plotArea>
      <c:layout/>
      <c:barChart>
        <c:barDir val="col"/>
        <c:grouping val="clustered"/>
        <c:varyColors val="0"/>
        <c:ser>
          <c:idx val="0"/>
          <c:order val="0"/>
          <c:spPr>
            <a:solidFill>
              <a:schemeClr val="accent1">
                <a:lumMod val="40000"/>
                <a:lumOff val="60000"/>
              </a:schemeClr>
            </a:solidFill>
          </c:spPr>
          <c:invertIfNegative val="0"/>
          <c:dLbls>
            <c:dLblPos val="inEnd"/>
            <c:showLegendKey val="0"/>
            <c:showVal val="1"/>
            <c:showCatName val="0"/>
            <c:showSerName val="0"/>
            <c:showPercent val="0"/>
            <c:showBubbleSize val="0"/>
            <c:showLeaderLines val="0"/>
          </c:dLbls>
          <c:cat>
            <c:multiLvlStrRef>
              <c:f>Daten!$Q$26:$Z$28</c:f>
              <c:multiLvlStrCache>
                <c:ptCount val="10"/>
                <c:lvl>
                  <c:pt idx="0">
                    <c:v>3a
AFB II</c:v>
                  </c:pt>
                  <c:pt idx="1">
                    <c:v>3b
AFB II</c:v>
                  </c:pt>
                  <c:pt idx="2">
                    <c:v>3c
AFB III</c:v>
                  </c:pt>
                  <c:pt idx="3">
                    <c:v>4a (1)
AFB II</c:v>
                  </c:pt>
                  <c:pt idx="4">
                    <c:v>4a (2)
AFB II</c:v>
                  </c:pt>
                  <c:pt idx="5">
                    <c:v>4b
AFB I</c:v>
                  </c:pt>
                  <c:pt idx="6">
                    <c:v>4c
AFB II</c:v>
                  </c:pt>
                  <c:pt idx="7">
                    <c:v>5a
AFB I</c:v>
                  </c:pt>
                  <c:pt idx="8">
                    <c:v>5b
AFB II</c:v>
                  </c:pt>
                  <c:pt idx="9">
                    <c:v>5c
AFB III</c:v>
                  </c:pt>
                </c:lvl>
                <c:lvl>
                  <c:pt idx="0">
                    <c:v>Summe der
Kantenlängen
berechnen</c:v>
                  </c:pt>
                  <c:pt idx="1">
                    <c:v>Kantenlänge
schlussfolgern</c:v>
                  </c:pt>
                  <c:pt idx="2">
                    <c:v>Aussage
widerlegen</c:v>
                  </c:pt>
                  <c:pt idx="3">
                    <c:v>Informationen
entnehmen
1. Ergänzung</c:v>
                  </c:pt>
                  <c:pt idx="4">
                    <c:v>Informationen
entnehmen
2. Ergänzung</c:v>
                  </c:pt>
                  <c:pt idx="5">
                    <c:v>direkt proportio-
nale Zuordnung
begründen</c:v>
                  </c:pt>
                  <c:pt idx="6">
                    <c:v>Aussage
beurteilen</c:v>
                  </c:pt>
                  <c:pt idx="7">
                    <c:v>Informationen
entnehmen</c:v>
                  </c:pt>
                  <c:pt idx="8">
                    <c:v>Informationen
entnehmen
und anwenden</c:v>
                  </c:pt>
                  <c:pt idx="9">
                    <c:v>Gleichung
interpretieren</c:v>
                  </c:pt>
                </c:lvl>
                <c:lvl>
                  <c:pt idx="0">
                    <c:v>Aufgabe 3</c:v>
                  </c:pt>
                  <c:pt idx="3">
                    <c:v>Aufgabe 4</c:v>
                  </c:pt>
                  <c:pt idx="7">
                    <c:v>Aufgabe 5</c:v>
                  </c:pt>
                </c:lvl>
              </c:multiLvlStrCache>
            </c:multiLvlStrRef>
          </c:cat>
          <c:val>
            <c:numRef>
              <c:f>Daten!$Q$29:$Z$29</c:f>
              <c:numCache>
                <c:formatCode>0%</c:formatCode>
                <c:ptCount val="10"/>
                <c:pt idx="0">
                  <c:v>0</c:v>
                </c:pt>
                <c:pt idx="1">
                  <c:v>0</c:v>
                </c:pt>
                <c:pt idx="2">
                  <c:v>0</c:v>
                </c:pt>
                <c:pt idx="3">
                  <c:v>0</c:v>
                </c:pt>
                <c:pt idx="4">
                  <c:v>0</c:v>
                </c:pt>
                <c:pt idx="5">
                  <c:v>0</c:v>
                </c:pt>
                <c:pt idx="6">
                  <c:v>0</c:v>
                </c:pt>
                <c:pt idx="7">
                  <c:v>0</c:v>
                </c:pt>
                <c:pt idx="8">
                  <c:v>0</c:v>
                </c:pt>
                <c:pt idx="9">
                  <c:v>0</c:v>
                </c:pt>
              </c:numCache>
            </c:numRef>
          </c:val>
        </c:ser>
        <c:dLbls>
          <c:showLegendKey val="0"/>
          <c:showVal val="0"/>
          <c:showCatName val="0"/>
          <c:showSerName val="0"/>
          <c:showPercent val="0"/>
          <c:showBubbleSize val="0"/>
        </c:dLbls>
        <c:gapWidth val="150"/>
        <c:axId val="223979392"/>
        <c:axId val="223980928"/>
      </c:barChart>
      <c:catAx>
        <c:axId val="223979392"/>
        <c:scaling>
          <c:orientation val="minMax"/>
        </c:scaling>
        <c:delete val="0"/>
        <c:axPos val="b"/>
        <c:majorTickMark val="out"/>
        <c:minorTickMark val="none"/>
        <c:tickLblPos val="nextTo"/>
        <c:txPr>
          <a:bodyPr/>
          <a:lstStyle/>
          <a:p>
            <a:pPr>
              <a:defRPr sz="800">
                <a:latin typeface="Arial Narrow" panose="020B0606020202030204" pitchFamily="34" charset="0"/>
              </a:defRPr>
            </a:pPr>
            <a:endParaRPr lang="de-DE"/>
          </a:p>
        </c:txPr>
        <c:crossAx val="223980928"/>
        <c:crosses val="autoZero"/>
        <c:auto val="1"/>
        <c:lblAlgn val="ctr"/>
        <c:lblOffset val="100"/>
        <c:noMultiLvlLbl val="0"/>
      </c:catAx>
      <c:valAx>
        <c:axId val="223980928"/>
        <c:scaling>
          <c:orientation val="minMax"/>
          <c:max val="1"/>
          <c:min val="0"/>
        </c:scaling>
        <c:delete val="0"/>
        <c:axPos val="l"/>
        <c:majorGridlines/>
        <c:title>
          <c:tx>
            <c:rich>
              <a:bodyPr rot="-5400000" vert="horz"/>
              <a:lstStyle/>
              <a:p>
                <a:pPr>
                  <a:defRPr/>
                </a:pPr>
                <a:r>
                  <a:rPr lang="en-US"/>
                  <a:t>Erfüllungsprozente</a:t>
                </a:r>
              </a:p>
            </c:rich>
          </c:tx>
          <c:overlay val="0"/>
        </c:title>
        <c:numFmt formatCode="0%" sourceLinked="1"/>
        <c:majorTickMark val="out"/>
        <c:minorTickMark val="none"/>
        <c:tickLblPos val="nextTo"/>
        <c:crossAx val="223979392"/>
        <c:crosses val="autoZero"/>
        <c:crossBetween val="between"/>
        <c:majorUnit val="0.2"/>
      </c:valAx>
    </c:plotArea>
    <c:plotVisOnly val="1"/>
    <c:dispBlanksAs val="gap"/>
    <c:showDLblsOverMax val="0"/>
  </c:chart>
  <c:printSettings>
    <c:headerFooter/>
    <c:pageMargins b="0.78740157499999996" l="0.7" r="0.7" t="0.78740157499999996" header="0.3" footer="0.3"/>
    <c:pageSetup/>
  </c:printSettings>
</c:chartSpace>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Radio" firstButton="1" fmlaLink="Daten!$E$2" lockText="1" noThreeD="1"/>
</file>

<file path=xl/ctrlProps/ctrlProp3.xml><?xml version="1.0" encoding="utf-8"?>
<formControlPr xmlns="http://schemas.microsoft.com/office/spreadsheetml/2009/9/main" objectType="Radio" checked="Checked" lockText="1" noThreeD="1"/>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29</xdr:col>
      <xdr:colOff>57150</xdr:colOff>
      <xdr:row>5</xdr:row>
      <xdr:rowOff>171450</xdr:rowOff>
    </xdr:from>
    <xdr:to>
      <xdr:col>35</xdr:col>
      <xdr:colOff>190500</xdr:colOff>
      <xdr:row>5</xdr:row>
      <xdr:rowOff>619125</xdr:rowOff>
    </xdr:to>
    <xdr:sp macro="" textlink="">
      <xdr:nvSpPr>
        <xdr:cNvPr id="4" name="Rechteck 3"/>
        <xdr:cNvSpPr/>
      </xdr:nvSpPr>
      <xdr:spPr>
        <a:xfrm>
          <a:off x="10782300" y="1209675"/>
          <a:ext cx="1828800" cy="4476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29</xdr:col>
          <xdr:colOff>85725</xdr:colOff>
          <xdr:row>5</xdr:row>
          <xdr:rowOff>76200</xdr:rowOff>
        </xdr:from>
        <xdr:to>
          <xdr:col>35</xdr:col>
          <xdr:colOff>190500</xdr:colOff>
          <xdr:row>5</xdr:row>
          <xdr:rowOff>771525</xdr:rowOff>
        </xdr:to>
        <xdr:sp macro="" textlink="">
          <xdr:nvSpPr>
            <xdr:cNvPr id="2052" name="Group Box 4" hidden="1">
              <a:extLst>
                <a:ext uri="{63B3BB69-23CF-44E3-9099-C40C66FF867C}">
                  <a14:compatExt spid="_x0000_s2052"/>
                </a:ext>
              </a:extLst>
            </xdr:cNvPr>
            <xdr:cNvSpPr/>
          </xdr:nvSpPr>
          <xdr:spPr>
            <a:xfrm>
              <a:off x="0" y="0"/>
              <a:ext cx="0" cy="0"/>
            </a:xfrm>
            <a:prstGeom prst="rect">
              <a:avLst/>
            </a:prstGeom>
          </xdr:spPr>
          <xdr:txBody>
            <a:bodyPr vertOverflow="clip" wrap="none" lIns="27432" tIns="18288" rIns="0" bIns="0" anchor="t" upright="1"/>
            <a:lstStyle/>
            <a:p>
              <a:pPr algn="l" rtl="0">
                <a:defRPr sz="1000"/>
              </a:pPr>
              <a:r>
                <a:rPr lang="de-DE" sz="800" b="0" i="0" u="none" strike="noStrike" baseline="0">
                  <a:solidFill>
                    <a:srgbClr val="000000"/>
                  </a:solidFill>
                  <a:latin typeface="Tahoma"/>
                  <a:ea typeface="Tahoma"/>
                  <a:cs typeface="Tahoma"/>
                </a:rPr>
                <a:t>angewendet werden soll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5</xdr:row>
          <xdr:rowOff>476250</xdr:rowOff>
        </xdr:from>
        <xdr:to>
          <xdr:col>35</xdr:col>
          <xdr:colOff>142875</xdr:colOff>
          <xdr:row>5</xdr:row>
          <xdr:rowOff>714375</xdr:rowOff>
        </xdr:to>
        <xdr:sp macro="" textlink="">
          <xdr:nvSpPr>
            <xdr:cNvPr id="2053" name="Option Button 5" hidden="1">
              <a:extLst>
                <a:ext uri="{63B3BB69-23CF-44E3-9099-C40C66FF867C}">
                  <a14:compatExt spid="_x0000_s2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angepasster Bewertungsschlüssel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123825</xdr:colOff>
          <xdr:row>5</xdr:row>
          <xdr:rowOff>190500</xdr:rowOff>
        </xdr:from>
        <xdr:to>
          <xdr:col>35</xdr:col>
          <xdr:colOff>47625</xdr:colOff>
          <xdr:row>5</xdr:row>
          <xdr:rowOff>447675</xdr:rowOff>
        </xdr:to>
        <xdr:sp macro="" textlink="">
          <xdr:nvSpPr>
            <xdr:cNvPr id="2054" name="Option Button 6" hidden="1">
              <a:extLst>
                <a:ext uri="{63B3BB69-23CF-44E3-9099-C40C66FF867C}">
                  <a14:compatExt spid="_x0000_s2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de-DE" sz="800" b="0" i="0" u="none" strike="noStrike" baseline="0">
                  <a:solidFill>
                    <a:srgbClr val="000000"/>
                  </a:solidFill>
                  <a:latin typeface="Tahoma"/>
                  <a:ea typeface="Tahoma"/>
                  <a:cs typeface="Tahoma"/>
                </a:rPr>
                <a:t>die Landesvorgabe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685800</xdr:colOff>
      <xdr:row>17</xdr:row>
      <xdr:rowOff>123825</xdr:rowOff>
    </xdr:to>
    <xdr:graphicFrame macro="">
      <xdr:nvGraphicFramePr>
        <xdr:cNvPr id="2" name="Diagramm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0</xdr:rowOff>
    </xdr:from>
    <xdr:to>
      <xdr:col>11</xdr:col>
      <xdr:colOff>685800</xdr:colOff>
      <xdr:row>34</xdr:row>
      <xdr:rowOff>104775</xdr:rowOff>
    </xdr:to>
    <xdr:graphicFrame macro="">
      <xdr:nvGraphicFramePr>
        <xdr:cNvPr id="4"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685800</xdr:colOff>
      <xdr:row>17</xdr:row>
      <xdr:rowOff>123825</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18</xdr:row>
      <xdr:rowOff>0</xdr:rowOff>
    </xdr:from>
    <xdr:to>
      <xdr:col>11</xdr:col>
      <xdr:colOff>685800</xdr:colOff>
      <xdr:row>34</xdr:row>
      <xdr:rowOff>104775</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0</xdr:row>
          <xdr:rowOff>0</xdr:rowOff>
        </xdr:from>
        <xdr:to>
          <xdr:col>8</xdr:col>
          <xdr:colOff>781050</xdr:colOff>
          <xdr:row>52</xdr:row>
          <xdr:rowOff>38100</xdr:rowOff>
        </xdr:to>
        <xdr:sp macro="" textlink="">
          <xdr:nvSpPr>
            <xdr:cNvPr id="12289" name="Object 1" hidden="1">
              <a:extLst>
                <a:ext uri="{63B3BB69-23CF-44E3-9099-C40C66FF867C}">
                  <a14:compatExt spid="_x0000_s1228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AJ43"/>
  <sheetViews>
    <sheetView showGridLines="0" workbookViewId="0">
      <selection activeCell="V6" sqref="V6"/>
    </sheetView>
  </sheetViews>
  <sheetFormatPr baseColWidth="10" defaultRowHeight="15" x14ac:dyDescent="0.25"/>
  <cols>
    <col min="1" max="1" width="3.5703125" style="20" customWidth="1"/>
    <col min="2" max="2" width="24.140625" style="20" customWidth="1"/>
    <col min="3" max="26" width="5.140625" style="20" customWidth="1"/>
    <col min="27" max="28" width="4.85546875" style="20" customWidth="1"/>
    <col min="29" max="29" width="2.140625" style="20" customWidth="1"/>
    <col min="30" max="30" width="6.85546875" style="20" customWidth="1"/>
    <col min="31" max="36" width="3.7109375" style="20" customWidth="1"/>
    <col min="37" max="97" width="4.140625" style="20" customWidth="1"/>
    <col min="98" max="16384" width="11.42578125" style="20"/>
  </cols>
  <sheetData>
    <row r="1" spans="1:36" ht="18.75" x14ac:dyDescent="0.3">
      <c r="A1" s="16" t="s">
        <v>175</v>
      </c>
      <c r="B1" s="16"/>
      <c r="C1" s="16"/>
      <c r="D1" s="16"/>
      <c r="E1" s="16"/>
      <c r="F1" s="16"/>
      <c r="G1" s="16"/>
      <c r="H1" s="16"/>
      <c r="I1" s="16"/>
      <c r="J1" s="16"/>
      <c r="K1" s="16"/>
      <c r="L1" s="16"/>
      <c r="M1" s="16"/>
      <c r="N1" s="16"/>
      <c r="Z1" s="114"/>
    </row>
    <row r="2" spans="1:36" ht="15.75" thickBot="1" x14ac:dyDescent="0.3">
      <c r="A2" s="17" t="s">
        <v>15</v>
      </c>
      <c r="Z2" s="65"/>
    </row>
    <row r="3" spans="1:36" ht="16.5" thickTop="1" x14ac:dyDescent="0.25">
      <c r="C3" s="210" t="s">
        <v>11</v>
      </c>
      <c r="D3" s="211"/>
      <c r="E3" s="208"/>
      <c r="F3" s="209"/>
      <c r="K3" s="66" t="s">
        <v>12</v>
      </c>
      <c r="L3" s="67" t="str">
        <f>IF(COUNT(AB9:AB38)=0,"",COUNT(AB9:AB38))</f>
        <v/>
      </c>
    </row>
    <row r="4" spans="1:36" ht="15" customHeight="1" x14ac:dyDescent="0.25">
      <c r="A4" s="68"/>
      <c r="B4" s="69"/>
      <c r="C4" s="123" t="s">
        <v>124</v>
      </c>
      <c r="D4" s="124" t="s">
        <v>124</v>
      </c>
      <c r="E4" s="124" t="s">
        <v>124</v>
      </c>
      <c r="F4" s="124" t="s">
        <v>125</v>
      </c>
      <c r="G4" s="124" t="s">
        <v>125</v>
      </c>
      <c r="H4" s="124" t="s">
        <v>125</v>
      </c>
      <c r="I4" s="124" t="s">
        <v>124</v>
      </c>
      <c r="J4" s="124" t="s">
        <v>125</v>
      </c>
      <c r="K4" s="124" t="s">
        <v>124</v>
      </c>
      <c r="L4" s="125" t="s">
        <v>125</v>
      </c>
      <c r="M4" s="123" t="s">
        <v>124</v>
      </c>
      <c r="N4" s="124" t="s">
        <v>125</v>
      </c>
      <c r="O4" s="124" t="s">
        <v>124</v>
      </c>
      <c r="P4" s="125" t="s">
        <v>126</v>
      </c>
      <c r="Q4" s="123" t="s">
        <v>125</v>
      </c>
      <c r="R4" s="124" t="s">
        <v>125</v>
      </c>
      <c r="S4" s="125" t="s">
        <v>126</v>
      </c>
      <c r="T4" s="123" t="s">
        <v>125</v>
      </c>
      <c r="U4" s="124" t="s">
        <v>125</v>
      </c>
      <c r="V4" s="124" t="s">
        <v>124</v>
      </c>
      <c r="W4" s="125" t="s">
        <v>125</v>
      </c>
      <c r="X4" s="132" t="s">
        <v>124</v>
      </c>
      <c r="Y4" s="119" t="s">
        <v>125</v>
      </c>
      <c r="Z4" s="125" t="s">
        <v>126</v>
      </c>
      <c r="AA4" s="203" t="s">
        <v>8</v>
      </c>
      <c r="AB4" s="206" t="str">
        <f>IF(Daten!E3,"Note","Note - eig. Bew.schl.")</f>
        <v>Note</v>
      </c>
    </row>
    <row r="5" spans="1:36" ht="15.75" thickBot="1" x14ac:dyDescent="0.3">
      <c r="C5" s="129" t="s">
        <v>127</v>
      </c>
      <c r="D5" s="130" t="s">
        <v>128</v>
      </c>
      <c r="E5" s="130" t="s">
        <v>129</v>
      </c>
      <c r="F5" s="130" t="s">
        <v>130</v>
      </c>
      <c r="G5" s="130" t="s">
        <v>131</v>
      </c>
      <c r="H5" s="130" t="s">
        <v>132</v>
      </c>
      <c r="I5" s="130" t="s">
        <v>133</v>
      </c>
      <c r="J5" s="130" t="s">
        <v>134</v>
      </c>
      <c r="K5" s="130" t="s">
        <v>135</v>
      </c>
      <c r="L5" s="131" t="s">
        <v>136</v>
      </c>
      <c r="M5" s="129" t="s">
        <v>137</v>
      </c>
      <c r="N5" s="130" t="s">
        <v>138</v>
      </c>
      <c r="O5" s="130" t="s">
        <v>139</v>
      </c>
      <c r="P5" s="131" t="s">
        <v>140</v>
      </c>
      <c r="Q5" s="129" t="s">
        <v>141</v>
      </c>
      <c r="R5" s="130" t="s">
        <v>142</v>
      </c>
      <c r="S5" s="131" t="s">
        <v>143</v>
      </c>
      <c r="T5" s="129" t="s">
        <v>144</v>
      </c>
      <c r="U5" s="130" t="s">
        <v>145</v>
      </c>
      <c r="V5" s="130" t="s">
        <v>146</v>
      </c>
      <c r="W5" s="131" t="s">
        <v>147</v>
      </c>
      <c r="X5" s="133" t="s">
        <v>148</v>
      </c>
      <c r="Y5" s="138" t="s">
        <v>149</v>
      </c>
      <c r="Z5" s="131" t="s">
        <v>173</v>
      </c>
      <c r="AA5" s="204"/>
      <c r="AB5" s="207"/>
      <c r="AD5" s="70"/>
      <c r="AE5" s="70"/>
      <c r="AF5" s="70"/>
      <c r="AG5" s="70"/>
      <c r="AH5" s="70"/>
      <c r="AI5" s="70"/>
      <c r="AJ5" s="68"/>
    </row>
    <row r="6" spans="1:36" ht="69" customHeight="1" thickTop="1" thickBot="1" x14ac:dyDescent="0.3">
      <c r="A6" s="216"/>
      <c r="B6" s="216"/>
      <c r="C6" s="126" t="s">
        <v>150</v>
      </c>
      <c r="D6" s="127" t="s">
        <v>151</v>
      </c>
      <c r="E6" s="127" t="s">
        <v>152</v>
      </c>
      <c r="F6" s="127" t="s">
        <v>153</v>
      </c>
      <c r="G6" s="127" t="s">
        <v>154</v>
      </c>
      <c r="H6" s="127" t="s">
        <v>155</v>
      </c>
      <c r="I6" s="127" t="s">
        <v>156</v>
      </c>
      <c r="J6" s="127" t="s">
        <v>157</v>
      </c>
      <c r="K6" s="127" t="s">
        <v>158</v>
      </c>
      <c r="L6" s="128" t="s">
        <v>159</v>
      </c>
      <c r="M6" s="126" t="s">
        <v>160</v>
      </c>
      <c r="N6" s="127" t="s">
        <v>161</v>
      </c>
      <c r="O6" s="127" t="s">
        <v>162</v>
      </c>
      <c r="P6" s="128" t="s">
        <v>163</v>
      </c>
      <c r="Q6" s="126" t="s">
        <v>164</v>
      </c>
      <c r="R6" s="127" t="s">
        <v>165</v>
      </c>
      <c r="S6" s="128" t="s">
        <v>166</v>
      </c>
      <c r="T6" s="126" t="s">
        <v>167</v>
      </c>
      <c r="U6" s="127" t="s">
        <v>168</v>
      </c>
      <c r="V6" s="127" t="s">
        <v>169</v>
      </c>
      <c r="W6" s="128" t="s">
        <v>170</v>
      </c>
      <c r="X6" s="134" t="s">
        <v>171</v>
      </c>
      <c r="Y6" s="139" t="s">
        <v>172</v>
      </c>
      <c r="Z6" s="128" t="s">
        <v>174</v>
      </c>
      <c r="AA6" s="204"/>
      <c r="AB6" s="207"/>
      <c r="AD6" s="71"/>
      <c r="AE6" s="72"/>
      <c r="AF6" s="72"/>
      <c r="AG6" s="72"/>
      <c r="AH6" s="72"/>
      <c r="AI6" s="73"/>
      <c r="AJ6" s="74"/>
    </row>
    <row r="7" spans="1:36" s="75" customFormat="1" ht="12.95" customHeight="1" thickTop="1" thickBot="1" x14ac:dyDescent="0.3">
      <c r="A7" s="217"/>
      <c r="B7" s="217"/>
      <c r="C7" s="200" t="s">
        <v>7</v>
      </c>
      <c r="D7" s="201"/>
      <c r="E7" s="201"/>
      <c r="F7" s="201"/>
      <c r="G7" s="201"/>
      <c r="H7" s="201"/>
      <c r="I7" s="201"/>
      <c r="J7" s="201"/>
      <c r="K7" s="201"/>
      <c r="L7" s="201"/>
      <c r="M7" s="201"/>
      <c r="N7" s="201"/>
      <c r="O7" s="201"/>
      <c r="P7" s="201"/>
      <c r="Q7" s="201"/>
      <c r="R7" s="201"/>
      <c r="S7" s="201"/>
      <c r="T7" s="201"/>
      <c r="U7" s="201"/>
      <c r="V7" s="201"/>
      <c r="W7" s="201"/>
      <c r="X7" s="201"/>
      <c r="Y7" s="201"/>
      <c r="Z7" s="202"/>
      <c r="AA7" s="205"/>
      <c r="AB7" s="207"/>
      <c r="AD7" s="76"/>
      <c r="AE7" s="76"/>
      <c r="AF7" s="76"/>
      <c r="AG7" s="76"/>
      <c r="AH7" s="76"/>
      <c r="AI7" s="77"/>
      <c r="AJ7" s="78"/>
    </row>
    <row r="8" spans="1:36" ht="15" customHeight="1" thickTop="1" thickBot="1" x14ac:dyDescent="0.3">
      <c r="A8" s="79" t="s">
        <v>5</v>
      </c>
      <c r="B8" s="80" t="s">
        <v>6</v>
      </c>
      <c r="C8" s="135">
        <v>1</v>
      </c>
      <c r="D8" s="121">
        <v>1</v>
      </c>
      <c r="E8" s="121">
        <v>1</v>
      </c>
      <c r="F8" s="121">
        <v>1</v>
      </c>
      <c r="G8" s="121">
        <v>1</v>
      </c>
      <c r="H8" s="121">
        <v>1</v>
      </c>
      <c r="I8" s="121">
        <v>1</v>
      </c>
      <c r="J8" s="121">
        <v>1</v>
      </c>
      <c r="K8" s="121">
        <v>1</v>
      </c>
      <c r="L8" s="136">
        <v>1</v>
      </c>
      <c r="M8" s="135">
        <v>1</v>
      </c>
      <c r="N8" s="121">
        <v>1</v>
      </c>
      <c r="O8" s="121">
        <v>2</v>
      </c>
      <c r="P8" s="136">
        <v>2</v>
      </c>
      <c r="Q8" s="135">
        <v>1</v>
      </c>
      <c r="R8" s="121">
        <v>1</v>
      </c>
      <c r="S8" s="136">
        <v>2</v>
      </c>
      <c r="T8" s="135">
        <v>1</v>
      </c>
      <c r="U8" s="121">
        <v>1</v>
      </c>
      <c r="V8" s="121">
        <v>1</v>
      </c>
      <c r="W8" s="136">
        <v>2</v>
      </c>
      <c r="X8" s="120">
        <v>1</v>
      </c>
      <c r="Y8" s="140">
        <v>2</v>
      </c>
      <c r="Z8" s="122">
        <v>2</v>
      </c>
      <c r="AA8" s="81">
        <f>SUM(C8:Z8)</f>
        <v>30</v>
      </c>
      <c r="AB8" s="82"/>
      <c r="AC8" s="83"/>
      <c r="AD8" s="197" t="s">
        <v>77</v>
      </c>
      <c r="AE8" s="198"/>
      <c r="AF8" s="198"/>
      <c r="AG8" s="198"/>
      <c r="AH8" s="198"/>
      <c r="AI8" s="198"/>
      <c r="AJ8" s="199"/>
    </row>
    <row r="9" spans="1:36" ht="12.95" customHeight="1" thickTop="1" x14ac:dyDescent="0.25">
      <c r="A9" s="108">
        <v>1</v>
      </c>
      <c r="B9" s="147"/>
      <c r="C9" s="148"/>
      <c r="D9" s="149"/>
      <c r="E9" s="149"/>
      <c r="F9" s="149"/>
      <c r="G9" s="149"/>
      <c r="H9" s="149"/>
      <c r="I9" s="149"/>
      <c r="J9" s="149"/>
      <c r="K9" s="149"/>
      <c r="L9" s="150"/>
      <c r="M9" s="148"/>
      <c r="N9" s="149"/>
      <c r="O9" s="149"/>
      <c r="P9" s="150"/>
      <c r="Q9" s="148"/>
      <c r="R9" s="149"/>
      <c r="S9" s="150"/>
      <c r="T9" s="148"/>
      <c r="U9" s="149"/>
      <c r="V9" s="149"/>
      <c r="W9" s="150"/>
      <c r="X9" s="151"/>
      <c r="Y9" s="152"/>
      <c r="Z9" s="153"/>
      <c r="AA9" s="84" t="str">
        <f t="shared" ref="AA9:AA38" si="0">IF(COUNTBLANK(C9:Z9)=24,"",SUM(C9:Z9))</f>
        <v/>
      </c>
      <c r="AB9" s="111" t="str">
        <f>IF(ISERROR(VLOOKUP(AA9,Daten!$G$5:$H$10,2,1)),"",VLOOKUP(AA9,Daten!$G$5:$H$10,2,1))</f>
        <v/>
      </c>
      <c r="AD9" s="194" t="s">
        <v>78</v>
      </c>
      <c r="AE9" s="195"/>
      <c r="AF9" s="195"/>
      <c r="AG9" s="195"/>
      <c r="AH9" s="195"/>
      <c r="AI9" s="195"/>
      <c r="AJ9" s="196"/>
    </row>
    <row r="10" spans="1:36" ht="12.95" customHeight="1" thickBot="1" x14ac:dyDescent="0.3">
      <c r="A10" s="109">
        <v>2</v>
      </c>
      <c r="B10" s="154"/>
      <c r="C10" s="155"/>
      <c r="D10" s="156"/>
      <c r="E10" s="156"/>
      <c r="F10" s="156"/>
      <c r="G10" s="156"/>
      <c r="H10" s="156"/>
      <c r="I10" s="156"/>
      <c r="J10" s="156"/>
      <c r="K10" s="156"/>
      <c r="L10" s="157"/>
      <c r="M10" s="155"/>
      <c r="N10" s="156"/>
      <c r="O10" s="156"/>
      <c r="P10" s="157"/>
      <c r="Q10" s="155"/>
      <c r="R10" s="156"/>
      <c r="S10" s="157"/>
      <c r="T10" s="155"/>
      <c r="U10" s="156"/>
      <c r="V10" s="156"/>
      <c r="W10" s="157"/>
      <c r="X10" s="158"/>
      <c r="Y10" s="159"/>
      <c r="Z10" s="160"/>
      <c r="AA10" s="84" t="str">
        <f t="shared" si="0"/>
        <v/>
      </c>
      <c r="AB10" s="111" t="str">
        <f>IF(ISERROR(VLOOKUP(AA10,Daten!$G$5:$H$10,2,1)),"",VLOOKUP(AA10,Daten!$G$5:$H$10,2,1))</f>
        <v/>
      </c>
      <c r="AD10" s="85" t="s">
        <v>2</v>
      </c>
      <c r="AE10" s="86">
        <v>1</v>
      </c>
      <c r="AF10" s="86">
        <v>2</v>
      </c>
      <c r="AG10" s="86">
        <v>3</v>
      </c>
      <c r="AH10" s="86">
        <v>4</v>
      </c>
      <c r="AI10" s="86">
        <v>5</v>
      </c>
      <c r="AJ10" s="87">
        <v>6</v>
      </c>
    </row>
    <row r="11" spans="1:36" ht="12.95" customHeight="1" thickTop="1" thickBot="1" x14ac:dyDescent="0.3">
      <c r="A11" s="109">
        <v>3</v>
      </c>
      <c r="B11" s="154"/>
      <c r="C11" s="155"/>
      <c r="D11" s="156"/>
      <c r="E11" s="156"/>
      <c r="F11" s="156"/>
      <c r="G11" s="156"/>
      <c r="H11" s="156"/>
      <c r="I11" s="156"/>
      <c r="J11" s="156"/>
      <c r="K11" s="156"/>
      <c r="L11" s="157"/>
      <c r="M11" s="155"/>
      <c r="N11" s="156"/>
      <c r="O11" s="156"/>
      <c r="P11" s="157"/>
      <c r="Q11" s="155"/>
      <c r="R11" s="156"/>
      <c r="S11" s="157"/>
      <c r="T11" s="155"/>
      <c r="U11" s="156"/>
      <c r="V11" s="156"/>
      <c r="W11" s="157"/>
      <c r="X11" s="158"/>
      <c r="Y11" s="159"/>
      <c r="Z11" s="160"/>
      <c r="AA11" s="84" t="str">
        <f t="shared" si="0"/>
        <v/>
      </c>
      <c r="AB11" s="112" t="str">
        <f>IF(ISERROR(VLOOKUP(AA11,Daten!$G$5:$H$10,2,1)),"",VLOOKUP(AA11,Daten!$G$5:$H$10,2,1))</f>
        <v/>
      </c>
      <c r="AD11" s="88" t="s">
        <v>1</v>
      </c>
      <c r="AE11" s="104">
        <v>26</v>
      </c>
      <c r="AF11" s="105">
        <v>22</v>
      </c>
      <c r="AG11" s="105">
        <v>16</v>
      </c>
      <c r="AH11" s="105">
        <v>9</v>
      </c>
      <c r="AI11" s="106">
        <v>4</v>
      </c>
      <c r="AJ11" s="89">
        <v>0</v>
      </c>
    </row>
    <row r="12" spans="1:36" ht="12.95" customHeight="1" thickTop="1" thickBot="1" x14ac:dyDescent="0.3">
      <c r="A12" s="109">
        <v>4</v>
      </c>
      <c r="B12" s="154"/>
      <c r="C12" s="155"/>
      <c r="D12" s="156"/>
      <c r="E12" s="156"/>
      <c r="F12" s="156"/>
      <c r="G12" s="156"/>
      <c r="H12" s="156"/>
      <c r="I12" s="156"/>
      <c r="J12" s="156"/>
      <c r="K12" s="156"/>
      <c r="L12" s="157"/>
      <c r="M12" s="155"/>
      <c r="N12" s="156"/>
      <c r="O12" s="156"/>
      <c r="P12" s="157"/>
      <c r="Q12" s="155"/>
      <c r="R12" s="156"/>
      <c r="S12" s="157"/>
      <c r="T12" s="155"/>
      <c r="U12" s="156"/>
      <c r="V12" s="156"/>
      <c r="W12" s="157"/>
      <c r="X12" s="158"/>
      <c r="Y12" s="159"/>
      <c r="Z12" s="160"/>
      <c r="AA12" s="84" t="str">
        <f t="shared" si="0"/>
        <v/>
      </c>
      <c r="AB12" s="112" t="str">
        <f>IF(ISERROR(VLOOKUP(AA12,Daten!$G$5:$H$10,2,1)),"",VLOOKUP(AA12,Daten!$G$5:$H$10,2,1))</f>
        <v/>
      </c>
      <c r="AD12" s="90"/>
      <c r="AE12" s="91"/>
      <c r="AF12" s="91"/>
      <c r="AG12" s="91"/>
      <c r="AH12" s="91"/>
      <c r="AI12" s="91"/>
      <c r="AJ12" s="92"/>
    </row>
    <row r="13" spans="1:36" ht="12.95" customHeight="1" thickTop="1" x14ac:dyDescent="0.25">
      <c r="A13" s="110">
        <v>5</v>
      </c>
      <c r="B13" s="161"/>
      <c r="C13" s="162"/>
      <c r="D13" s="163"/>
      <c r="E13" s="163"/>
      <c r="F13" s="163"/>
      <c r="G13" s="163"/>
      <c r="H13" s="163"/>
      <c r="I13" s="163"/>
      <c r="J13" s="163"/>
      <c r="K13" s="163"/>
      <c r="L13" s="164"/>
      <c r="M13" s="162"/>
      <c r="N13" s="163"/>
      <c r="O13" s="163"/>
      <c r="P13" s="164"/>
      <c r="Q13" s="162"/>
      <c r="R13" s="163"/>
      <c r="S13" s="164"/>
      <c r="T13" s="162"/>
      <c r="U13" s="163"/>
      <c r="V13" s="163"/>
      <c r="W13" s="164"/>
      <c r="X13" s="165"/>
      <c r="Y13" s="166"/>
      <c r="Z13" s="167"/>
      <c r="AA13" s="93" t="str">
        <f t="shared" si="0"/>
        <v/>
      </c>
      <c r="AB13" s="113" t="str">
        <f>IF(ISERROR(VLOOKUP(AA13,Daten!$G$5:$H$10,2,1)),"",VLOOKUP(AA13,Daten!$G$5:$H$10,2,1))</f>
        <v/>
      </c>
    </row>
    <row r="14" spans="1:36" ht="12.95" customHeight="1" x14ac:dyDescent="0.25">
      <c r="A14" s="108">
        <v>6</v>
      </c>
      <c r="B14" s="168"/>
      <c r="C14" s="169"/>
      <c r="D14" s="170"/>
      <c r="E14" s="170"/>
      <c r="F14" s="170"/>
      <c r="G14" s="170"/>
      <c r="H14" s="170"/>
      <c r="I14" s="170"/>
      <c r="J14" s="170"/>
      <c r="K14" s="170"/>
      <c r="L14" s="171"/>
      <c r="M14" s="169"/>
      <c r="N14" s="170"/>
      <c r="O14" s="170"/>
      <c r="P14" s="171"/>
      <c r="Q14" s="169"/>
      <c r="R14" s="170"/>
      <c r="S14" s="171"/>
      <c r="T14" s="169"/>
      <c r="U14" s="170"/>
      <c r="V14" s="170"/>
      <c r="W14" s="171"/>
      <c r="X14" s="172"/>
      <c r="Y14" s="173"/>
      <c r="Z14" s="174"/>
      <c r="AA14" s="94" t="str">
        <f t="shared" si="0"/>
        <v/>
      </c>
      <c r="AB14" s="111" t="str">
        <f>IF(ISERROR(VLOOKUP(AA14,Daten!$G$5:$H$10,2,1)),"",VLOOKUP(AA14,Daten!$G$5:$H$10,2,1))</f>
        <v/>
      </c>
    </row>
    <row r="15" spans="1:36" ht="12.95" customHeight="1" x14ac:dyDescent="0.25">
      <c r="A15" s="109">
        <v>7</v>
      </c>
      <c r="B15" s="154"/>
      <c r="C15" s="155"/>
      <c r="D15" s="156"/>
      <c r="E15" s="156"/>
      <c r="F15" s="156"/>
      <c r="G15" s="156"/>
      <c r="H15" s="156"/>
      <c r="I15" s="156"/>
      <c r="J15" s="156"/>
      <c r="K15" s="156"/>
      <c r="L15" s="157"/>
      <c r="M15" s="155"/>
      <c r="N15" s="156"/>
      <c r="O15" s="156"/>
      <c r="P15" s="157"/>
      <c r="Q15" s="155"/>
      <c r="R15" s="156"/>
      <c r="S15" s="157"/>
      <c r="T15" s="155"/>
      <c r="U15" s="156"/>
      <c r="V15" s="156"/>
      <c r="W15" s="157"/>
      <c r="X15" s="158"/>
      <c r="Y15" s="159"/>
      <c r="Z15" s="160"/>
      <c r="AA15" s="84" t="str">
        <f t="shared" si="0"/>
        <v/>
      </c>
      <c r="AB15" s="112" t="str">
        <f>IF(ISERROR(VLOOKUP(AA15,Daten!$G$5:$H$10,2,1)),"",VLOOKUP(AA15,Daten!$G$5:$H$10,2,1))</f>
        <v/>
      </c>
    </row>
    <row r="16" spans="1:36" ht="12.95" customHeight="1" x14ac:dyDescent="0.25">
      <c r="A16" s="109">
        <v>8</v>
      </c>
      <c r="B16" s="154"/>
      <c r="C16" s="155"/>
      <c r="D16" s="156"/>
      <c r="E16" s="156"/>
      <c r="F16" s="156"/>
      <c r="G16" s="156"/>
      <c r="H16" s="156"/>
      <c r="I16" s="156"/>
      <c r="J16" s="156"/>
      <c r="K16" s="156"/>
      <c r="L16" s="157"/>
      <c r="M16" s="155"/>
      <c r="N16" s="156"/>
      <c r="O16" s="156"/>
      <c r="P16" s="157"/>
      <c r="Q16" s="155"/>
      <c r="R16" s="156"/>
      <c r="S16" s="157"/>
      <c r="T16" s="155"/>
      <c r="U16" s="156"/>
      <c r="V16" s="156"/>
      <c r="W16" s="157"/>
      <c r="X16" s="158"/>
      <c r="Y16" s="159"/>
      <c r="Z16" s="160"/>
      <c r="AA16" s="84" t="str">
        <f t="shared" si="0"/>
        <v/>
      </c>
      <c r="AB16" s="112" t="str">
        <f>IF(ISERROR(VLOOKUP(AA16,Daten!$G$5:$H$10,2,1)),"",VLOOKUP(AA16,Daten!$G$5:$H$10,2,1))</f>
        <v/>
      </c>
    </row>
    <row r="17" spans="1:28" ht="12.95" customHeight="1" x14ac:dyDescent="0.25">
      <c r="A17" s="109">
        <v>9</v>
      </c>
      <c r="B17" s="154"/>
      <c r="C17" s="155"/>
      <c r="D17" s="156"/>
      <c r="E17" s="156"/>
      <c r="F17" s="156"/>
      <c r="G17" s="156"/>
      <c r="H17" s="156"/>
      <c r="I17" s="156"/>
      <c r="J17" s="156"/>
      <c r="K17" s="156"/>
      <c r="L17" s="157"/>
      <c r="M17" s="155"/>
      <c r="N17" s="156"/>
      <c r="O17" s="156"/>
      <c r="P17" s="157"/>
      <c r="Q17" s="155"/>
      <c r="R17" s="156"/>
      <c r="S17" s="157"/>
      <c r="T17" s="155"/>
      <c r="U17" s="156"/>
      <c r="V17" s="156"/>
      <c r="W17" s="157"/>
      <c r="X17" s="158"/>
      <c r="Y17" s="159"/>
      <c r="Z17" s="160"/>
      <c r="AA17" s="84" t="str">
        <f t="shared" si="0"/>
        <v/>
      </c>
      <c r="AB17" s="112" t="str">
        <f>IF(ISERROR(VLOOKUP(AA17,Daten!$G$5:$H$10,2,1)),"",VLOOKUP(AA17,Daten!$G$5:$H$10,2,1))</f>
        <v/>
      </c>
    </row>
    <row r="18" spans="1:28" ht="12.95" customHeight="1" x14ac:dyDescent="0.25">
      <c r="A18" s="110">
        <v>10</v>
      </c>
      <c r="B18" s="161"/>
      <c r="C18" s="162"/>
      <c r="D18" s="163"/>
      <c r="E18" s="163"/>
      <c r="F18" s="163"/>
      <c r="G18" s="163"/>
      <c r="H18" s="163"/>
      <c r="I18" s="163"/>
      <c r="J18" s="163"/>
      <c r="K18" s="163"/>
      <c r="L18" s="164"/>
      <c r="M18" s="162"/>
      <c r="N18" s="163"/>
      <c r="O18" s="163"/>
      <c r="P18" s="164"/>
      <c r="Q18" s="162"/>
      <c r="R18" s="163"/>
      <c r="S18" s="164"/>
      <c r="T18" s="162"/>
      <c r="U18" s="163"/>
      <c r="V18" s="163"/>
      <c r="W18" s="164"/>
      <c r="X18" s="165"/>
      <c r="Y18" s="166"/>
      <c r="Z18" s="167"/>
      <c r="AA18" s="93" t="str">
        <f t="shared" si="0"/>
        <v/>
      </c>
      <c r="AB18" s="113" t="str">
        <f>IF(ISERROR(VLOOKUP(AA18,Daten!$G$5:$H$10,2,1)),"",VLOOKUP(AA18,Daten!$G$5:$H$10,2,1))</f>
        <v/>
      </c>
    </row>
    <row r="19" spans="1:28" ht="12.95" customHeight="1" x14ac:dyDescent="0.25">
      <c r="A19" s="108">
        <v>11</v>
      </c>
      <c r="B19" s="168"/>
      <c r="C19" s="169"/>
      <c r="D19" s="170"/>
      <c r="E19" s="170"/>
      <c r="F19" s="170"/>
      <c r="G19" s="170"/>
      <c r="H19" s="170"/>
      <c r="I19" s="170"/>
      <c r="J19" s="170"/>
      <c r="K19" s="170"/>
      <c r="L19" s="171"/>
      <c r="M19" s="169"/>
      <c r="N19" s="170"/>
      <c r="O19" s="170"/>
      <c r="P19" s="171"/>
      <c r="Q19" s="169"/>
      <c r="R19" s="170"/>
      <c r="S19" s="171"/>
      <c r="T19" s="169"/>
      <c r="U19" s="170"/>
      <c r="V19" s="170"/>
      <c r="W19" s="171"/>
      <c r="X19" s="172"/>
      <c r="Y19" s="173"/>
      <c r="Z19" s="174"/>
      <c r="AA19" s="94" t="str">
        <f t="shared" si="0"/>
        <v/>
      </c>
      <c r="AB19" s="111" t="str">
        <f>IF(ISERROR(VLOOKUP(AA19,Daten!$G$5:$H$10,2,1)),"",VLOOKUP(AA19,Daten!$G$5:$H$10,2,1))</f>
        <v/>
      </c>
    </row>
    <row r="20" spans="1:28" ht="12.95" customHeight="1" x14ac:dyDescent="0.25">
      <c r="A20" s="109">
        <v>12</v>
      </c>
      <c r="B20" s="154"/>
      <c r="C20" s="155"/>
      <c r="D20" s="156"/>
      <c r="E20" s="156"/>
      <c r="F20" s="156"/>
      <c r="G20" s="156"/>
      <c r="H20" s="156"/>
      <c r="I20" s="156"/>
      <c r="J20" s="156"/>
      <c r="K20" s="156"/>
      <c r="L20" s="157"/>
      <c r="M20" s="155"/>
      <c r="N20" s="156"/>
      <c r="O20" s="156"/>
      <c r="P20" s="157"/>
      <c r="Q20" s="155"/>
      <c r="R20" s="156"/>
      <c r="S20" s="157"/>
      <c r="T20" s="155"/>
      <c r="U20" s="156"/>
      <c r="V20" s="156"/>
      <c r="W20" s="157"/>
      <c r="X20" s="158"/>
      <c r="Y20" s="159"/>
      <c r="Z20" s="160"/>
      <c r="AA20" s="84" t="str">
        <f t="shared" si="0"/>
        <v/>
      </c>
      <c r="AB20" s="112" t="str">
        <f>IF(ISERROR(VLOOKUP(AA20,Daten!$G$5:$H$10,2,1)),"",VLOOKUP(AA20,Daten!$G$5:$H$10,2,1))</f>
        <v/>
      </c>
    </row>
    <row r="21" spans="1:28" ht="12.95" customHeight="1" x14ac:dyDescent="0.25">
      <c r="A21" s="109">
        <v>13</v>
      </c>
      <c r="B21" s="154"/>
      <c r="C21" s="155"/>
      <c r="D21" s="156"/>
      <c r="E21" s="156"/>
      <c r="F21" s="156"/>
      <c r="G21" s="156"/>
      <c r="H21" s="156"/>
      <c r="I21" s="156"/>
      <c r="J21" s="156"/>
      <c r="K21" s="156"/>
      <c r="L21" s="157"/>
      <c r="M21" s="155"/>
      <c r="N21" s="156"/>
      <c r="O21" s="156"/>
      <c r="P21" s="157"/>
      <c r="Q21" s="155"/>
      <c r="R21" s="156"/>
      <c r="S21" s="157"/>
      <c r="T21" s="155"/>
      <c r="U21" s="156"/>
      <c r="V21" s="156"/>
      <c r="W21" s="157"/>
      <c r="X21" s="158"/>
      <c r="Y21" s="159"/>
      <c r="Z21" s="160"/>
      <c r="AA21" s="84" t="str">
        <f t="shared" si="0"/>
        <v/>
      </c>
      <c r="AB21" s="112" t="str">
        <f>IF(ISERROR(VLOOKUP(AA21,Daten!$G$5:$H$10,2,1)),"",VLOOKUP(AA21,Daten!$G$5:$H$10,2,1))</f>
        <v/>
      </c>
    </row>
    <row r="22" spans="1:28" ht="12.95" customHeight="1" x14ac:dyDescent="0.25">
      <c r="A22" s="109">
        <v>14</v>
      </c>
      <c r="B22" s="154"/>
      <c r="C22" s="155"/>
      <c r="D22" s="156"/>
      <c r="E22" s="156"/>
      <c r="F22" s="156"/>
      <c r="G22" s="156"/>
      <c r="H22" s="156"/>
      <c r="I22" s="156"/>
      <c r="J22" s="156"/>
      <c r="K22" s="156"/>
      <c r="L22" s="157"/>
      <c r="M22" s="155"/>
      <c r="N22" s="156"/>
      <c r="O22" s="156"/>
      <c r="P22" s="157"/>
      <c r="Q22" s="155"/>
      <c r="R22" s="156"/>
      <c r="S22" s="157"/>
      <c r="T22" s="155"/>
      <c r="U22" s="156"/>
      <c r="V22" s="156"/>
      <c r="W22" s="157"/>
      <c r="X22" s="158"/>
      <c r="Y22" s="159"/>
      <c r="Z22" s="160"/>
      <c r="AA22" s="84" t="str">
        <f t="shared" si="0"/>
        <v/>
      </c>
      <c r="AB22" s="112" t="str">
        <f>IF(ISERROR(VLOOKUP(AA22,Daten!$G$5:$H$10,2,1)),"",VLOOKUP(AA22,Daten!$G$5:$H$10,2,1))</f>
        <v/>
      </c>
    </row>
    <row r="23" spans="1:28" ht="12.95" customHeight="1" x14ac:dyDescent="0.25">
      <c r="A23" s="110">
        <v>15</v>
      </c>
      <c r="B23" s="161"/>
      <c r="C23" s="162"/>
      <c r="D23" s="163"/>
      <c r="E23" s="163"/>
      <c r="F23" s="163"/>
      <c r="G23" s="163"/>
      <c r="H23" s="163"/>
      <c r="I23" s="163"/>
      <c r="J23" s="163"/>
      <c r="K23" s="163"/>
      <c r="L23" s="164"/>
      <c r="M23" s="162"/>
      <c r="N23" s="163"/>
      <c r="O23" s="163"/>
      <c r="P23" s="164"/>
      <c r="Q23" s="162"/>
      <c r="R23" s="163"/>
      <c r="S23" s="164"/>
      <c r="T23" s="162"/>
      <c r="U23" s="163"/>
      <c r="V23" s="163"/>
      <c r="W23" s="164"/>
      <c r="X23" s="165"/>
      <c r="Y23" s="166"/>
      <c r="Z23" s="167"/>
      <c r="AA23" s="93" t="str">
        <f t="shared" si="0"/>
        <v/>
      </c>
      <c r="AB23" s="113" t="str">
        <f>IF(ISERROR(VLOOKUP(AA23,Daten!$G$5:$H$10,2,1)),"",VLOOKUP(AA23,Daten!$G$5:$H$10,2,1))</f>
        <v/>
      </c>
    </row>
    <row r="24" spans="1:28" ht="12.95" customHeight="1" x14ac:dyDescent="0.25">
      <c r="A24" s="108">
        <v>16</v>
      </c>
      <c r="B24" s="168"/>
      <c r="C24" s="169"/>
      <c r="D24" s="170"/>
      <c r="E24" s="170"/>
      <c r="F24" s="170"/>
      <c r="G24" s="170"/>
      <c r="H24" s="170"/>
      <c r="I24" s="170"/>
      <c r="J24" s="170"/>
      <c r="K24" s="170"/>
      <c r="L24" s="171"/>
      <c r="M24" s="169"/>
      <c r="N24" s="170"/>
      <c r="O24" s="170"/>
      <c r="P24" s="171"/>
      <c r="Q24" s="169"/>
      <c r="R24" s="170"/>
      <c r="S24" s="171"/>
      <c r="T24" s="169"/>
      <c r="U24" s="170"/>
      <c r="V24" s="170"/>
      <c r="W24" s="171"/>
      <c r="X24" s="172"/>
      <c r="Y24" s="173"/>
      <c r="Z24" s="174"/>
      <c r="AA24" s="94" t="str">
        <f t="shared" si="0"/>
        <v/>
      </c>
      <c r="AB24" s="111" t="str">
        <f>IF(ISERROR(VLOOKUP(AA24,Daten!$G$5:$H$10,2,1)),"",VLOOKUP(AA24,Daten!$G$5:$H$10,2,1))</f>
        <v/>
      </c>
    </row>
    <row r="25" spans="1:28" ht="12.95" customHeight="1" x14ac:dyDescent="0.25">
      <c r="A25" s="109">
        <v>17</v>
      </c>
      <c r="B25" s="154"/>
      <c r="C25" s="155"/>
      <c r="D25" s="156"/>
      <c r="E25" s="156"/>
      <c r="F25" s="156"/>
      <c r="G25" s="156"/>
      <c r="H25" s="156"/>
      <c r="I25" s="156"/>
      <c r="J25" s="156"/>
      <c r="K25" s="156"/>
      <c r="L25" s="157"/>
      <c r="M25" s="155"/>
      <c r="N25" s="156"/>
      <c r="O25" s="156"/>
      <c r="P25" s="157"/>
      <c r="Q25" s="155"/>
      <c r="R25" s="156"/>
      <c r="S25" s="157"/>
      <c r="T25" s="155"/>
      <c r="U25" s="156"/>
      <c r="V25" s="156"/>
      <c r="W25" s="157"/>
      <c r="X25" s="158"/>
      <c r="Y25" s="159"/>
      <c r="Z25" s="160"/>
      <c r="AA25" s="84" t="str">
        <f t="shared" si="0"/>
        <v/>
      </c>
      <c r="AB25" s="112" t="str">
        <f>IF(ISERROR(VLOOKUP(AA25,Daten!$G$5:$H$10,2,1)),"",VLOOKUP(AA25,Daten!$G$5:$H$10,2,1))</f>
        <v/>
      </c>
    </row>
    <row r="26" spans="1:28" ht="12.95" customHeight="1" x14ac:dyDescent="0.25">
      <c r="A26" s="109">
        <v>18</v>
      </c>
      <c r="B26" s="154"/>
      <c r="C26" s="155"/>
      <c r="D26" s="156"/>
      <c r="E26" s="156"/>
      <c r="F26" s="156"/>
      <c r="G26" s="156"/>
      <c r="H26" s="156"/>
      <c r="I26" s="156"/>
      <c r="J26" s="156"/>
      <c r="K26" s="156"/>
      <c r="L26" s="157"/>
      <c r="M26" s="155"/>
      <c r="N26" s="156"/>
      <c r="O26" s="156"/>
      <c r="P26" s="157"/>
      <c r="Q26" s="155"/>
      <c r="R26" s="156"/>
      <c r="S26" s="157"/>
      <c r="T26" s="155"/>
      <c r="U26" s="156"/>
      <c r="V26" s="156"/>
      <c r="W26" s="157"/>
      <c r="X26" s="158"/>
      <c r="Y26" s="159"/>
      <c r="Z26" s="160"/>
      <c r="AA26" s="84" t="str">
        <f t="shared" si="0"/>
        <v/>
      </c>
      <c r="AB26" s="112" t="str">
        <f>IF(ISERROR(VLOOKUP(AA26,Daten!$G$5:$H$10,2,1)),"",VLOOKUP(AA26,Daten!$G$5:$H$10,2,1))</f>
        <v/>
      </c>
    </row>
    <row r="27" spans="1:28" ht="12.95" customHeight="1" x14ac:dyDescent="0.25">
      <c r="A27" s="109">
        <v>19</v>
      </c>
      <c r="B27" s="154"/>
      <c r="C27" s="155"/>
      <c r="D27" s="156"/>
      <c r="E27" s="156"/>
      <c r="F27" s="156"/>
      <c r="G27" s="156"/>
      <c r="H27" s="156"/>
      <c r="I27" s="156"/>
      <c r="J27" s="156"/>
      <c r="K27" s="156"/>
      <c r="L27" s="157"/>
      <c r="M27" s="155"/>
      <c r="N27" s="156"/>
      <c r="O27" s="156"/>
      <c r="P27" s="157"/>
      <c r="Q27" s="155"/>
      <c r="R27" s="156"/>
      <c r="S27" s="157"/>
      <c r="T27" s="155"/>
      <c r="U27" s="156"/>
      <c r="V27" s="156"/>
      <c r="W27" s="157"/>
      <c r="X27" s="158"/>
      <c r="Y27" s="159"/>
      <c r="Z27" s="160"/>
      <c r="AA27" s="84" t="str">
        <f t="shared" si="0"/>
        <v/>
      </c>
      <c r="AB27" s="112" t="str">
        <f>IF(ISERROR(VLOOKUP(AA27,Daten!$G$5:$H$10,2,1)),"",VLOOKUP(AA27,Daten!$G$5:$H$10,2,1))</f>
        <v/>
      </c>
    </row>
    <row r="28" spans="1:28" ht="12.95" customHeight="1" x14ac:dyDescent="0.25">
      <c r="A28" s="110">
        <v>20</v>
      </c>
      <c r="B28" s="161"/>
      <c r="C28" s="162"/>
      <c r="D28" s="163"/>
      <c r="E28" s="163"/>
      <c r="F28" s="163"/>
      <c r="G28" s="163"/>
      <c r="H28" s="163"/>
      <c r="I28" s="163"/>
      <c r="J28" s="163"/>
      <c r="K28" s="163"/>
      <c r="L28" s="164"/>
      <c r="M28" s="162"/>
      <c r="N28" s="163"/>
      <c r="O28" s="163"/>
      <c r="P28" s="164"/>
      <c r="Q28" s="162"/>
      <c r="R28" s="163"/>
      <c r="S28" s="164"/>
      <c r="T28" s="162"/>
      <c r="U28" s="163"/>
      <c r="V28" s="163"/>
      <c r="W28" s="164"/>
      <c r="X28" s="165"/>
      <c r="Y28" s="166"/>
      <c r="Z28" s="167"/>
      <c r="AA28" s="93" t="str">
        <f t="shared" si="0"/>
        <v/>
      </c>
      <c r="AB28" s="113" t="str">
        <f>IF(ISERROR(VLOOKUP(AA28,Daten!$G$5:$H$10,2,1)),"",VLOOKUP(AA28,Daten!$G$5:$H$10,2,1))</f>
        <v/>
      </c>
    </row>
    <row r="29" spans="1:28" ht="12.95" customHeight="1" x14ac:dyDescent="0.25">
      <c r="A29" s="108">
        <v>21</v>
      </c>
      <c r="B29" s="168"/>
      <c r="C29" s="169"/>
      <c r="D29" s="170"/>
      <c r="E29" s="170"/>
      <c r="F29" s="170"/>
      <c r="G29" s="170"/>
      <c r="H29" s="170"/>
      <c r="I29" s="170"/>
      <c r="J29" s="170"/>
      <c r="K29" s="170"/>
      <c r="L29" s="171"/>
      <c r="M29" s="169"/>
      <c r="N29" s="170"/>
      <c r="O29" s="170"/>
      <c r="P29" s="171"/>
      <c r="Q29" s="169"/>
      <c r="R29" s="170"/>
      <c r="S29" s="171"/>
      <c r="T29" s="169"/>
      <c r="U29" s="170"/>
      <c r="V29" s="170"/>
      <c r="W29" s="171"/>
      <c r="X29" s="172"/>
      <c r="Y29" s="173"/>
      <c r="Z29" s="174"/>
      <c r="AA29" s="94" t="str">
        <f t="shared" si="0"/>
        <v/>
      </c>
      <c r="AB29" s="111" t="str">
        <f>IF(ISERROR(VLOOKUP(AA29,Daten!$G$5:$H$10,2,1)),"",VLOOKUP(AA29,Daten!$G$5:$H$10,2,1))</f>
        <v/>
      </c>
    </row>
    <row r="30" spans="1:28" ht="12.95" customHeight="1" x14ac:dyDescent="0.25">
      <c r="A30" s="109">
        <v>22</v>
      </c>
      <c r="B30" s="154"/>
      <c r="C30" s="155"/>
      <c r="D30" s="156"/>
      <c r="E30" s="156"/>
      <c r="F30" s="156"/>
      <c r="G30" s="156"/>
      <c r="H30" s="156"/>
      <c r="I30" s="156"/>
      <c r="J30" s="156"/>
      <c r="K30" s="156"/>
      <c r="L30" s="157"/>
      <c r="M30" s="155"/>
      <c r="N30" s="156"/>
      <c r="O30" s="156"/>
      <c r="P30" s="157"/>
      <c r="Q30" s="155"/>
      <c r="R30" s="156"/>
      <c r="S30" s="157"/>
      <c r="T30" s="155"/>
      <c r="U30" s="156"/>
      <c r="V30" s="156"/>
      <c r="W30" s="157"/>
      <c r="X30" s="158"/>
      <c r="Y30" s="159"/>
      <c r="Z30" s="160"/>
      <c r="AA30" s="84" t="str">
        <f t="shared" si="0"/>
        <v/>
      </c>
      <c r="AB30" s="112" t="str">
        <f>IF(ISERROR(VLOOKUP(AA30,Daten!$G$5:$H$10,2,1)),"",VLOOKUP(AA30,Daten!$G$5:$H$10,2,1))</f>
        <v/>
      </c>
    </row>
    <row r="31" spans="1:28" ht="12.95" customHeight="1" x14ac:dyDescent="0.25">
      <c r="A31" s="109">
        <v>23</v>
      </c>
      <c r="B31" s="154"/>
      <c r="C31" s="155"/>
      <c r="D31" s="156"/>
      <c r="E31" s="156"/>
      <c r="F31" s="156"/>
      <c r="G31" s="156"/>
      <c r="H31" s="156"/>
      <c r="I31" s="156"/>
      <c r="J31" s="156"/>
      <c r="K31" s="156"/>
      <c r="L31" s="157"/>
      <c r="M31" s="155"/>
      <c r="N31" s="156"/>
      <c r="O31" s="156"/>
      <c r="P31" s="157"/>
      <c r="Q31" s="155"/>
      <c r="R31" s="156"/>
      <c r="S31" s="157"/>
      <c r="T31" s="155"/>
      <c r="U31" s="156"/>
      <c r="V31" s="156"/>
      <c r="W31" s="157"/>
      <c r="X31" s="158"/>
      <c r="Y31" s="159"/>
      <c r="Z31" s="160"/>
      <c r="AA31" s="84" t="str">
        <f t="shared" si="0"/>
        <v/>
      </c>
      <c r="AB31" s="112" t="str">
        <f>IF(ISERROR(VLOOKUP(AA31,Daten!$G$5:$H$10,2,1)),"",VLOOKUP(AA31,Daten!$G$5:$H$10,2,1))</f>
        <v/>
      </c>
    </row>
    <row r="32" spans="1:28" ht="12.95" customHeight="1" x14ac:dyDescent="0.25">
      <c r="A32" s="109">
        <v>24</v>
      </c>
      <c r="B32" s="154"/>
      <c r="C32" s="155"/>
      <c r="D32" s="156"/>
      <c r="E32" s="156"/>
      <c r="F32" s="156"/>
      <c r="G32" s="156"/>
      <c r="H32" s="156"/>
      <c r="I32" s="156"/>
      <c r="J32" s="156"/>
      <c r="K32" s="156"/>
      <c r="L32" s="157"/>
      <c r="M32" s="155"/>
      <c r="N32" s="156"/>
      <c r="O32" s="156"/>
      <c r="P32" s="157"/>
      <c r="Q32" s="155"/>
      <c r="R32" s="156"/>
      <c r="S32" s="157"/>
      <c r="T32" s="155"/>
      <c r="U32" s="156"/>
      <c r="V32" s="156"/>
      <c r="W32" s="157"/>
      <c r="X32" s="158"/>
      <c r="Y32" s="159"/>
      <c r="Z32" s="160"/>
      <c r="AA32" s="84" t="str">
        <f t="shared" si="0"/>
        <v/>
      </c>
      <c r="AB32" s="112" t="str">
        <f>IF(ISERROR(VLOOKUP(AA32,Daten!$G$5:$H$10,2,1)),"",VLOOKUP(AA32,Daten!$G$5:$H$10,2,1))</f>
        <v/>
      </c>
    </row>
    <row r="33" spans="1:28" ht="12.95" customHeight="1" x14ac:dyDescent="0.25">
      <c r="A33" s="110">
        <v>25</v>
      </c>
      <c r="B33" s="161"/>
      <c r="C33" s="162"/>
      <c r="D33" s="163"/>
      <c r="E33" s="163"/>
      <c r="F33" s="163"/>
      <c r="G33" s="163"/>
      <c r="H33" s="163"/>
      <c r="I33" s="163"/>
      <c r="J33" s="163"/>
      <c r="K33" s="163"/>
      <c r="L33" s="164"/>
      <c r="M33" s="162"/>
      <c r="N33" s="163"/>
      <c r="O33" s="163"/>
      <c r="P33" s="164"/>
      <c r="Q33" s="162"/>
      <c r="R33" s="163"/>
      <c r="S33" s="164"/>
      <c r="T33" s="162"/>
      <c r="U33" s="163"/>
      <c r="V33" s="163"/>
      <c r="W33" s="164"/>
      <c r="X33" s="165"/>
      <c r="Y33" s="166"/>
      <c r="Z33" s="167"/>
      <c r="AA33" s="93" t="str">
        <f t="shared" si="0"/>
        <v/>
      </c>
      <c r="AB33" s="113" t="str">
        <f>IF(ISERROR(VLOOKUP(AA33,Daten!$G$5:$H$10,2,1)),"",VLOOKUP(AA33,Daten!$G$5:$H$10,2,1))</f>
        <v/>
      </c>
    </row>
    <row r="34" spans="1:28" ht="12.95" customHeight="1" x14ac:dyDescent="0.25">
      <c r="A34" s="108">
        <v>26</v>
      </c>
      <c r="B34" s="168"/>
      <c r="C34" s="169"/>
      <c r="D34" s="170"/>
      <c r="E34" s="170"/>
      <c r="F34" s="170"/>
      <c r="G34" s="170"/>
      <c r="H34" s="170"/>
      <c r="I34" s="170"/>
      <c r="J34" s="170"/>
      <c r="K34" s="170"/>
      <c r="L34" s="171"/>
      <c r="M34" s="169"/>
      <c r="N34" s="170"/>
      <c r="O34" s="170"/>
      <c r="P34" s="171"/>
      <c r="Q34" s="169"/>
      <c r="R34" s="170"/>
      <c r="S34" s="171"/>
      <c r="T34" s="169"/>
      <c r="U34" s="170"/>
      <c r="V34" s="170"/>
      <c r="W34" s="171"/>
      <c r="X34" s="172"/>
      <c r="Y34" s="173"/>
      <c r="Z34" s="174"/>
      <c r="AA34" s="94" t="str">
        <f t="shared" si="0"/>
        <v/>
      </c>
      <c r="AB34" s="111" t="str">
        <f>IF(ISERROR(VLOOKUP(AA34,Daten!$G$5:$H$10,2,1)),"",VLOOKUP(AA34,Daten!$G$5:$H$10,2,1))</f>
        <v/>
      </c>
    </row>
    <row r="35" spans="1:28" ht="12.95" customHeight="1" x14ac:dyDescent="0.25">
      <c r="A35" s="109">
        <v>27</v>
      </c>
      <c r="B35" s="154"/>
      <c r="C35" s="155"/>
      <c r="D35" s="156"/>
      <c r="E35" s="156"/>
      <c r="F35" s="156"/>
      <c r="G35" s="156"/>
      <c r="H35" s="156"/>
      <c r="I35" s="156"/>
      <c r="J35" s="156"/>
      <c r="K35" s="156"/>
      <c r="L35" s="157"/>
      <c r="M35" s="155"/>
      <c r="N35" s="156"/>
      <c r="O35" s="156"/>
      <c r="P35" s="157"/>
      <c r="Q35" s="155"/>
      <c r="R35" s="156"/>
      <c r="S35" s="157"/>
      <c r="T35" s="155"/>
      <c r="U35" s="156"/>
      <c r="V35" s="156"/>
      <c r="W35" s="157"/>
      <c r="X35" s="158"/>
      <c r="Y35" s="159"/>
      <c r="Z35" s="160"/>
      <c r="AA35" s="84" t="str">
        <f t="shared" si="0"/>
        <v/>
      </c>
      <c r="AB35" s="112" t="str">
        <f>IF(ISERROR(VLOOKUP(AA35,Daten!$G$5:$H$10,2,1)),"",VLOOKUP(AA35,Daten!$G$5:$H$10,2,1))</f>
        <v/>
      </c>
    </row>
    <row r="36" spans="1:28" ht="12.95" customHeight="1" x14ac:dyDescent="0.25">
      <c r="A36" s="109">
        <v>28</v>
      </c>
      <c r="B36" s="154"/>
      <c r="C36" s="155"/>
      <c r="D36" s="156"/>
      <c r="E36" s="156"/>
      <c r="F36" s="156"/>
      <c r="G36" s="156"/>
      <c r="H36" s="156"/>
      <c r="I36" s="156"/>
      <c r="J36" s="156"/>
      <c r="K36" s="156"/>
      <c r="L36" s="157"/>
      <c r="M36" s="155"/>
      <c r="N36" s="156"/>
      <c r="O36" s="156"/>
      <c r="P36" s="157"/>
      <c r="Q36" s="155"/>
      <c r="R36" s="156"/>
      <c r="S36" s="157"/>
      <c r="T36" s="155"/>
      <c r="U36" s="156"/>
      <c r="V36" s="156"/>
      <c r="W36" s="157"/>
      <c r="X36" s="158"/>
      <c r="Y36" s="159"/>
      <c r="Z36" s="160"/>
      <c r="AA36" s="84" t="str">
        <f t="shared" si="0"/>
        <v/>
      </c>
      <c r="AB36" s="112" t="str">
        <f>IF(ISERROR(VLOOKUP(AA36,Daten!$G$5:$H$10,2,1)),"",VLOOKUP(AA36,Daten!$G$5:$H$10,2,1))</f>
        <v/>
      </c>
    </row>
    <row r="37" spans="1:28" ht="12.95" customHeight="1" x14ac:dyDescent="0.25">
      <c r="A37" s="109">
        <v>29</v>
      </c>
      <c r="B37" s="154"/>
      <c r="C37" s="155"/>
      <c r="D37" s="156"/>
      <c r="E37" s="156"/>
      <c r="F37" s="156"/>
      <c r="G37" s="156"/>
      <c r="H37" s="156"/>
      <c r="I37" s="156"/>
      <c r="J37" s="156"/>
      <c r="K37" s="156"/>
      <c r="L37" s="157"/>
      <c r="M37" s="155"/>
      <c r="N37" s="156"/>
      <c r="O37" s="156"/>
      <c r="P37" s="157"/>
      <c r="Q37" s="155"/>
      <c r="R37" s="156"/>
      <c r="S37" s="157"/>
      <c r="T37" s="155"/>
      <c r="U37" s="156"/>
      <c r="V37" s="156"/>
      <c r="W37" s="157"/>
      <c r="X37" s="158"/>
      <c r="Y37" s="159"/>
      <c r="Z37" s="160"/>
      <c r="AA37" s="84" t="str">
        <f t="shared" si="0"/>
        <v/>
      </c>
      <c r="AB37" s="112" t="str">
        <f>IF(ISERROR(VLOOKUP(AA37,Daten!$G$5:$H$10,2,1)),"",VLOOKUP(AA37,Daten!$G$5:$H$10,2,1))</f>
        <v/>
      </c>
    </row>
    <row r="38" spans="1:28" ht="12.95" customHeight="1" thickBot="1" x14ac:dyDescent="0.3">
      <c r="A38" s="110">
        <v>30</v>
      </c>
      <c r="B38" s="175"/>
      <c r="C38" s="176"/>
      <c r="D38" s="177"/>
      <c r="E38" s="177"/>
      <c r="F38" s="177"/>
      <c r="G38" s="177"/>
      <c r="H38" s="177"/>
      <c r="I38" s="177"/>
      <c r="J38" s="177"/>
      <c r="K38" s="177"/>
      <c r="L38" s="178"/>
      <c r="M38" s="176"/>
      <c r="N38" s="177"/>
      <c r="O38" s="177"/>
      <c r="P38" s="178"/>
      <c r="Q38" s="176"/>
      <c r="R38" s="177"/>
      <c r="S38" s="178"/>
      <c r="T38" s="176"/>
      <c r="U38" s="177"/>
      <c r="V38" s="177"/>
      <c r="W38" s="178"/>
      <c r="X38" s="179"/>
      <c r="Y38" s="180"/>
      <c r="Z38" s="181"/>
      <c r="AA38" s="93" t="str">
        <f t="shared" si="0"/>
        <v/>
      </c>
      <c r="AB38" s="113" t="str">
        <f>IF(ISERROR(VLOOKUP(AA38,Daten!$G$5:$H$10,2,1)),"",VLOOKUP(AA38,Daten!$G$5:$H$10,2,1))</f>
        <v/>
      </c>
    </row>
    <row r="39" spans="1:28" ht="15" customHeight="1" thickTop="1" x14ac:dyDescent="0.25">
      <c r="A39" s="212" t="s">
        <v>9</v>
      </c>
      <c r="B39" s="212"/>
      <c r="C39" s="95" t="str">
        <f>IF(COUNTBLANK(C9:C38)=30,"",SUM(C9:C38))</f>
        <v/>
      </c>
      <c r="D39" s="96" t="str">
        <f t="shared" ref="D39:Z39" si="1">IF(COUNTBLANK(D9:D38)=30,"",SUM(D9:D38))</f>
        <v/>
      </c>
      <c r="E39" s="96" t="str">
        <f t="shared" si="1"/>
        <v/>
      </c>
      <c r="F39" s="96" t="str">
        <f t="shared" si="1"/>
        <v/>
      </c>
      <c r="G39" s="96" t="str">
        <f t="shared" si="1"/>
        <v/>
      </c>
      <c r="H39" s="96" t="str">
        <f t="shared" si="1"/>
        <v/>
      </c>
      <c r="I39" s="96" t="str">
        <f t="shared" si="1"/>
        <v/>
      </c>
      <c r="J39" s="96" t="str">
        <f t="shared" si="1"/>
        <v/>
      </c>
      <c r="K39" s="96" t="str">
        <f t="shared" si="1"/>
        <v/>
      </c>
      <c r="L39" s="97" t="str">
        <f t="shared" si="1"/>
        <v/>
      </c>
      <c r="M39" s="95" t="str">
        <f t="shared" si="1"/>
        <v/>
      </c>
      <c r="N39" s="96" t="str">
        <f t="shared" si="1"/>
        <v/>
      </c>
      <c r="O39" s="96" t="str">
        <f t="shared" si="1"/>
        <v/>
      </c>
      <c r="P39" s="118" t="str">
        <f t="shared" si="1"/>
        <v/>
      </c>
      <c r="Q39" s="137" t="str">
        <f t="shared" si="1"/>
        <v/>
      </c>
      <c r="R39" s="115" t="str">
        <f t="shared" si="1"/>
        <v/>
      </c>
      <c r="S39" s="118" t="str">
        <f t="shared" si="1"/>
        <v/>
      </c>
      <c r="T39" s="137" t="str">
        <f t="shared" si="1"/>
        <v/>
      </c>
      <c r="U39" s="115" t="str">
        <f t="shared" si="1"/>
        <v/>
      </c>
      <c r="V39" s="115" t="str">
        <f t="shared" si="1"/>
        <v/>
      </c>
      <c r="W39" s="118" t="str">
        <f t="shared" si="1"/>
        <v/>
      </c>
      <c r="X39" s="116" t="str">
        <f t="shared" si="1"/>
        <v/>
      </c>
      <c r="Y39" s="141" t="str">
        <f t="shared" ref="Y39" si="2">IF(COUNTBLANK(Y9:Y38)=30,"",SUM(Y9:Y38))</f>
        <v/>
      </c>
      <c r="Z39" s="97" t="str">
        <f t="shared" si="1"/>
        <v/>
      </c>
      <c r="AA39" s="98"/>
      <c r="AB39" s="75"/>
    </row>
    <row r="40" spans="1:28" ht="15" customHeight="1" x14ac:dyDescent="0.25">
      <c r="A40" s="213" t="s">
        <v>10</v>
      </c>
      <c r="B40" s="213"/>
      <c r="C40" s="99" t="str">
        <f>IF(COUNTBLANK(C9:C38)=30,"",C39/(C$8*$L$3))</f>
        <v/>
      </c>
      <c r="D40" s="100" t="str">
        <f t="shared" ref="D40:Z40" si="3">IF(COUNTBLANK(D9:D38)=30,"",D39/(D$8*$L$3))</f>
        <v/>
      </c>
      <c r="E40" s="100" t="str">
        <f t="shared" si="3"/>
        <v/>
      </c>
      <c r="F40" s="100" t="str">
        <f t="shared" si="3"/>
        <v/>
      </c>
      <c r="G40" s="100" t="str">
        <f t="shared" si="3"/>
        <v/>
      </c>
      <c r="H40" s="100" t="str">
        <f t="shared" si="3"/>
        <v/>
      </c>
      <c r="I40" s="100" t="str">
        <f t="shared" si="3"/>
        <v/>
      </c>
      <c r="J40" s="100" t="str">
        <f t="shared" si="3"/>
        <v/>
      </c>
      <c r="K40" s="100" t="str">
        <f t="shared" si="3"/>
        <v/>
      </c>
      <c r="L40" s="101" t="str">
        <f t="shared" si="3"/>
        <v/>
      </c>
      <c r="M40" s="99" t="str">
        <f t="shared" si="3"/>
        <v/>
      </c>
      <c r="N40" s="100" t="str">
        <f t="shared" si="3"/>
        <v/>
      </c>
      <c r="O40" s="100" t="str">
        <f t="shared" si="3"/>
        <v/>
      </c>
      <c r="P40" s="101" t="str">
        <f t="shared" si="3"/>
        <v/>
      </c>
      <c r="Q40" s="99" t="str">
        <f t="shared" si="3"/>
        <v/>
      </c>
      <c r="R40" s="100" t="str">
        <f t="shared" si="3"/>
        <v/>
      </c>
      <c r="S40" s="101" t="str">
        <f t="shared" si="3"/>
        <v/>
      </c>
      <c r="T40" s="99" t="str">
        <f t="shared" si="3"/>
        <v/>
      </c>
      <c r="U40" s="100" t="str">
        <f t="shared" si="3"/>
        <v/>
      </c>
      <c r="V40" s="100" t="str">
        <f t="shared" si="3"/>
        <v/>
      </c>
      <c r="W40" s="101" t="str">
        <f t="shared" si="3"/>
        <v/>
      </c>
      <c r="X40" s="117" t="str">
        <f t="shared" si="3"/>
        <v/>
      </c>
      <c r="Y40" s="142" t="str">
        <f t="shared" ref="Y40" si="4">IF(COUNTBLANK(Y9:Y38)=30,"",Y39/(Y$8*$L$3))</f>
        <v/>
      </c>
      <c r="Z40" s="101" t="str">
        <f t="shared" si="3"/>
        <v/>
      </c>
      <c r="AA40" s="75"/>
      <c r="AB40" s="75"/>
    </row>
    <row r="41" spans="1:28" ht="15" customHeight="1" x14ac:dyDescent="0.25"/>
    <row r="42" spans="1:28" x14ac:dyDescent="0.25">
      <c r="C42" s="219" t="s">
        <v>2</v>
      </c>
      <c r="D42" s="219"/>
      <c r="E42" s="219"/>
      <c r="F42" s="219"/>
      <c r="G42" s="102">
        <v>1</v>
      </c>
      <c r="H42" s="102">
        <v>2</v>
      </c>
      <c r="I42" s="102">
        <v>3</v>
      </c>
      <c r="J42" s="102">
        <v>4</v>
      </c>
      <c r="K42" s="102">
        <v>5</v>
      </c>
      <c r="L42" s="102">
        <v>6</v>
      </c>
      <c r="M42" s="218" t="s">
        <v>14</v>
      </c>
      <c r="N42" s="218"/>
    </row>
    <row r="43" spans="1:28" x14ac:dyDescent="0.25">
      <c r="C43" s="220" t="s">
        <v>13</v>
      </c>
      <c r="D43" s="220"/>
      <c r="E43" s="220"/>
      <c r="F43" s="220"/>
      <c r="G43" s="103" t="str">
        <f t="shared" ref="G43:L43" si="5">IF(COUNTBLANK($AB$9:$AB$38)=30,"",COUNTIF($AB$9:$AB$38,G$42))</f>
        <v/>
      </c>
      <c r="H43" s="103" t="str">
        <f t="shared" si="5"/>
        <v/>
      </c>
      <c r="I43" s="103" t="str">
        <f t="shared" si="5"/>
        <v/>
      </c>
      <c r="J43" s="103" t="str">
        <f t="shared" si="5"/>
        <v/>
      </c>
      <c r="K43" s="103" t="str">
        <f t="shared" si="5"/>
        <v/>
      </c>
      <c r="L43" s="103" t="str">
        <f t="shared" si="5"/>
        <v/>
      </c>
      <c r="M43" s="214" t="str">
        <f>IF(COUNTBLANK(AB9:AB38)=30,"",AVERAGE(AB9:AB38))</f>
        <v/>
      </c>
      <c r="N43" s="215"/>
    </row>
  </sheetData>
  <sheetProtection sheet="1" objects="1" scenarios="1"/>
  <mergeCells count="14">
    <mergeCell ref="E3:F3"/>
    <mergeCell ref="C3:D3"/>
    <mergeCell ref="A39:B39"/>
    <mergeCell ref="A40:B40"/>
    <mergeCell ref="M43:N43"/>
    <mergeCell ref="A6:B7"/>
    <mergeCell ref="M42:N42"/>
    <mergeCell ref="C42:F42"/>
    <mergeCell ref="C43:F43"/>
    <mergeCell ref="AD9:AJ9"/>
    <mergeCell ref="AD8:AJ8"/>
    <mergeCell ref="C7:Z7"/>
    <mergeCell ref="AA4:AA7"/>
    <mergeCell ref="AB4:AB7"/>
  </mergeCells>
  <dataValidations count="1">
    <dataValidation type="whole" allowBlank="1" showInputMessage="1" showErrorMessage="1" errorTitle="ungültiger BE-Wert" error="Der eingegebeneWert liegt außerhalb der erreichbaren Bewertungseinheiten dieser Teilaufgabe. " sqref="C9:Z38">
      <formula1>0</formula1>
      <formula2>C$8</formula2>
    </dataValidation>
  </dataValidations>
  <printOptions horizontalCentered="1" verticalCentered="1"/>
  <pageMargins left="0.31496062992125984" right="0.31496062992125984" top="0.31496062992125984" bottom="0.31496062992125984" header="0.31496062992125984" footer="0.31496062992125984"/>
  <pageSetup paperSize="9" scale="88" orientation="landscape" verticalDpi="0" r:id="rId1"/>
  <ignoredErrors>
    <ignoredError sqref="AA9:AA38 C39:X40 Z39:Z40 Y39"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2052" r:id="rId4" name="Group Box 4">
              <controlPr defaultSize="0" autoFill="0" autoPict="0">
                <anchor moveWithCells="1">
                  <from>
                    <xdr:col>29</xdr:col>
                    <xdr:colOff>85725</xdr:colOff>
                    <xdr:row>5</xdr:row>
                    <xdr:rowOff>76200</xdr:rowOff>
                  </from>
                  <to>
                    <xdr:col>35</xdr:col>
                    <xdr:colOff>190500</xdr:colOff>
                    <xdr:row>5</xdr:row>
                    <xdr:rowOff>771525</xdr:rowOff>
                  </to>
                </anchor>
              </controlPr>
            </control>
          </mc:Choice>
        </mc:AlternateContent>
        <mc:AlternateContent xmlns:mc="http://schemas.openxmlformats.org/markup-compatibility/2006">
          <mc:Choice Requires="x14">
            <control shapeId="2053" r:id="rId5" name="Option Button 5">
              <controlPr defaultSize="0" autoFill="0" autoLine="0" autoPict="0">
                <anchor moveWithCells="1">
                  <from>
                    <xdr:col>29</xdr:col>
                    <xdr:colOff>114300</xdr:colOff>
                    <xdr:row>5</xdr:row>
                    <xdr:rowOff>476250</xdr:rowOff>
                  </from>
                  <to>
                    <xdr:col>35</xdr:col>
                    <xdr:colOff>142875</xdr:colOff>
                    <xdr:row>5</xdr:row>
                    <xdr:rowOff>714375</xdr:rowOff>
                  </to>
                </anchor>
              </controlPr>
            </control>
          </mc:Choice>
        </mc:AlternateContent>
        <mc:AlternateContent xmlns:mc="http://schemas.openxmlformats.org/markup-compatibility/2006">
          <mc:Choice Requires="x14">
            <control shapeId="2054" r:id="rId6" name="Option Button 6">
              <controlPr defaultSize="0" autoFill="0" autoLine="0" autoPict="0">
                <anchor moveWithCells="1">
                  <from>
                    <xdr:col>29</xdr:col>
                    <xdr:colOff>123825</xdr:colOff>
                    <xdr:row>5</xdr:row>
                    <xdr:rowOff>190500</xdr:rowOff>
                  </from>
                  <to>
                    <xdr:col>35</xdr:col>
                    <xdr:colOff>47625</xdr:colOff>
                    <xdr:row>5</xdr:row>
                    <xdr:rowOff>447675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 stopIfTrue="1" id="{6DBB83B2-937D-4E32-AD0A-32B90B72DCFB}">
            <xm:f>Daten!$E$3</xm:f>
            <x14:dxf>
              <font>
                <color theme="0"/>
              </font>
              <border>
                <left/>
                <right/>
                <top/>
                <bottom/>
                <vertical/>
                <horizontal/>
              </border>
            </x14:dxf>
          </x14:cfRule>
          <xm:sqref>AD8:AJ12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
  <sheetViews>
    <sheetView showGridLines="0" workbookViewId="0">
      <selection activeCell="J14" sqref="J14"/>
    </sheetView>
  </sheetViews>
  <sheetFormatPr baseColWidth="10" defaultRowHeight="15" x14ac:dyDescent="0.25"/>
  <sheetData/>
  <sheetProtection sheet="1" objects="1" scenarios="1"/>
  <pageMargins left="0.39370078740157483" right="0.39370078740157483" top="0.78740157480314965" bottom="0.39370078740157483" header="0.31496062992125984" footer="0.31496062992125984"/>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2"/>
  <sheetViews>
    <sheetView showGridLines="0" showZeros="0" workbookViewId="0">
      <selection activeCell="A2" sqref="A2:D2"/>
    </sheetView>
  </sheetViews>
  <sheetFormatPr baseColWidth="10" defaultRowHeight="15" x14ac:dyDescent="0.25"/>
  <cols>
    <col min="1" max="1" width="3.85546875" style="43" customWidth="1"/>
    <col min="2" max="3" width="40.85546875" style="19" customWidth="1"/>
    <col min="4" max="4" width="6.140625" style="20" customWidth="1"/>
    <col min="5" max="5" width="3.7109375" style="20" customWidth="1"/>
    <col min="6" max="6" width="7.85546875" style="20" customWidth="1"/>
    <col min="7" max="7" width="1.5703125" style="20" customWidth="1"/>
    <col min="8" max="11" width="7.85546875" style="20" customWidth="1"/>
    <col min="12" max="12" width="4.5703125" style="20" customWidth="1"/>
    <col min="13" max="16384" width="11.42578125" style="20"/>
  </cols>
  <sheetData>
    <row r="1" spans="1:11" ht="17.25" customHeight="1" thickBot="1" x14ac:dyDescent="0.3">
      <c r="A1" s="18" t="s">
        <v>16</v>
      </c>
      <c r="F1" s="234" t="s">
        <v>17</v>
      </c>
      <c r="G1" s="234"/>
      <c r="H1" s="234"/>
      <c r="I1" s="234"/>
      <c r="J1" s="234"/>
      <c r="K1" s="234"/>
    </row>
    <row r="2" spans="1:11" ht="60" customHeight="1" thickTop="1" x14ac:dyDescent="0.25">
      <c r="A2" s="235" t="s">
        <v>248</v>
      </c>
      <c r="B2" s="235"/>
      <c r="C2" s="235"/>
      <c r="D2" s="235"/>
      <c r="E2" s="64"/>
      <c r="F2" s="236" t="s">
        <v>19</v>
      </c>
      <c r="G2" s="237"/>
      <c r="H2" s="237"/>
      <c r="I2" s="237"/>
      <c r="J2" s="237"/>
      <c r="K2" s="238"/>
    </row>
    <row r="3" spans="1:11" ht="19.5" customHeight="1" thickBot="1" x14ac:dyDescent="0.3">
      <c r="A3" s="245" t="s">
        <v>107</v>
      </c>
      <c r="B3" s="245"/>
      <c r="C3" s="245"/>
      <c r="D3" s="245"/>
      <c r="E3" s="64"/>
      <c r="F3" s="239"/>
      <c r="G3" s="240"/>
      <c r="H3" s="240"/>
      <c r="I3" s="240"/>
      <c r="J3" s="240"/>
      <c r="K3" s="241"/>
    </row>
    <row r="4" spans="1:11" ht="15.75" customHeight="1" thickTop="1" thickBot="1" x14ac:dyDescent="0.3">
      <c r="A4" s="22"/>
      <c r="B4" s="22"/>
      <c r="C4" s="22"/>
      <c r="D4" s="22" t="s">
        <v>21</v>
      </c>
      <c r="F4" s="242"/>
      <c r="G4" s="240"/>
      <c r="H4" s="243"/>
      <c r="I4" s="243"/>
      <c r="J4" s="243"/>
      <c r="K4" s="244"/>
    </row>
    <row r="5" spans="1:11" ht="16.5" thickTop="1" thickBot="1" x14ac:dyDescent="0.3">
      <c r="A5" s="23" t="s">
        <v>22</v>
      </c>
      <c r="B5" s="246" t="s">
        <v>23</v>
      </c>
      <c r="C5" s="246"/>
      <c r="D5" s="246"/>
      <c r="E5" s="24"/>
      <c r="F5" s="25" t="s">
        <v>24</v>
      </c>
      <c r="G5" s="26"/>
      <c r="H5" s="25" t="s">
        <v>25</v>
      </c>
      <c r="I5" s="25" t="s">
        <v>26</v>
      </c>
      <c r="J5" s="25" t="s">
        <v>27</v>
      </c>
      <c r="K5" s="25" t="s">
        <v>28</v>
      </c>
    </row>
    <row r="6" spans="1:11" ht="15.75" thickTop="1" x14ac:dyDescent="0.25">
      <c r="A6" s="27"/>
      <c r="B6" s="28" t="s">
        <v>50</v>
      </c>
      <c r="C6" s="28"/>
      <c r="D6" s="29" t="str">
        <f>IF(SUM(F6:K6)=0,"",SUM(F6:K6))</f>
        <v/>
      </c>
      <c r="E6" s="30"/>
      <c r="F6" s="31" t="str">
        <f>Klasse!L3</f>
        <v/>
      </c>
      <c r="G6" s="26"/>
      <c r="H6" s="182"/>
      <c r="I6" s="183"/>
      <c r="J6" s="183"/>
      <c r="K6" s="184"/>
    </row>
    <row r="7" spans="1:11" ht="6.75" customHeight="1" x14ac:dyDescent="0.25">
      <c r="D7" s="20" t="str">
        <f t="shared" ref="D7:D32" si="0">IF(SUM(F7:K7)=0,"",SUM(F7:K7))</f>
        <v/>
      </c>
      <c r="E7" s="44"/>
      <c r="F7" s="39"/>
      <c r="G7" s="26"/>
      <c r="H7" s="185"/>
      <c r="I7" s="186"/>
      <c r="J7" s="186"/>
      <c r="K7" s="187"/>
    </row>
    <row r="8" spans="1:11" ht="31.5" customHeight="1" x14ac:dyDescent="0.25">
      <c r="A8" s="23" t="s">
        <v>29</v>
      </c>
      <c r="B8" s="221" t="s">
        <v>76</v>
      </c>
      <c r="C8" s="221"/>
      <c r="D8" s="45" t="str">
        <f t="shared" si="0"/>
        <v/>
      </c>
      <c r="E8" s="46"/>
      <c r="F8" s="39"/>
      <c r="G8" s="26"/>
      <c r="H8" s="185"/>
      <c r="I8" s="186"/>
      <c r="J8" s="186"/>
      <c r="K8" s="187"/>
    </row>
    <row r="9" spans="1:11" x14ac:dyDescent="0.25">
      <c r="B9" s="107" t="s">
        <v>177</v>
      </c>
      <c r="D9" s="29" t="str">
        <f t="shared" si="0"/>
        <v/>
      </c>
      <c r="E9" s="47"/>
      <c r="F9" s="35" t="str">
        <f>Klasse!C39</f>
        <v/>
      </c>
      <c r="G9" s="26"/>
      <c r="H9" s="188"/>
      <c r="I9" s="189"/>
      <c r="J9" s="189"/>
      <c r="K9" s="190"/>
    </row>
    <row r="10" spans="1:11" x14ac:dyDescent="0.25">
      <c r="B10" s="107" t="s">
        <v>178</v>
      </c>
      <c r="D10" s="29" t="str">
        <f t="shared" si="0"/>
        <v/>
      </c>
      <c r="E10" s="47"/>
      <c r="F10" s="35" t="str">
        <f>Klasse!D39</f>
        <v/>
      </c>
      <c r="G10" s="26"/>
      <c r="H10" s="188"/>
      <c r="I10" s="189"/>
      <c r="J10" s="189"/>
      <c r="K10" s="190"/>
    </row>
    <row r="11" spans="1:11" x14ac:dyDescent="0.25">
      <c r="B11" s="107" t="s">
        <v>179</v>
      </c>
      <c r="D11" s="29" t="str">
        <f t="shared" si="0"/>
        <v/>
      </c>
      <c r="E11" s="47"/>
      <c r="F11" s="35" t="str">
        <f>Klasse!E39</f>
        <v/>
      </c>
      <c r="G11" s="26"/>
      <c r="H11" s="188"/>
      <c r="I11" s="189"/>
      <c r="J11" s="189"/>
      <c r="K11" s="190"/>
    </row>
    <row r="12" spans="1:11" x14ac:dyDescent="0.25">
      <c r="B12" s="107" t="s">
        <v>180</v>
      </c>
      <c r="D12" s="29" t="str">
        <f t="shared" si="0"/>
        <v/>
      </c>
      <c r="E12" s="47"/>
      <c r="F12" s="35" t="str">
        <f>Klasse!F39</f>
        <v/>
      </c>
      <c r="G12" s="26"/>
      <c r="H12" s="188"/>
      <c r="I12" s="189"/>
      <c r="J12" s="189"/>
      <c r="K12" s="190"/>
    </row>
    <row r="13" spans="1:11" x14ac:dyDescent="0.25">
      <c r="B13" s="107" t="s">
        <v>181</v>
      </c>
      <c r="D13" s="29" t="str">
        <f t="shared" si="0"/>
        <v/>
      </c>
      <c r="E13" s="47"/>
      <c r="F13" s="35" t="str">
        <f>Klasse!G39</f>
        <v/>
      </c>
      <c r="G13" s="26"/>
      <c r="H13" s="188"/>
      <c r="I13" s="189"/>
      <c r="J13" s="189"/>
      <c r="K13" s="190"/>
    </row>
    <row r="14" spans="1:11" x14ac:dyDescent="0.25">
      <c r="B14" s="107" t="s">
        <v>182</v>
      </c>
      <c r="D14" s="29" t="str">
        <f t="shared" si="0"/>
        <v/>
      </c>
      <c r="E14" s="47"/>
      <c r="F14" s="35" t="str">
        <f>Klasse!H39</f>
        <v/>
      </c>
      <c r="G14" s="26"/>
      <c r="H14" s="188"/>
      <c r="I14" s="189"/>
      <c r="J14" s="189"/>
      <c r="K14" s="190"/>
    </row>
    <row r="15" spans="1:11" x14ac:dyDescent="0.25">
      <c r="B15" s="107" t="s">
        <v>183</v>
      </c>
      <c r="D15" s="29" t="str">
        <f t="shared" si="0"/>
        <v/>
      </c>
      <c r="E15" s="47"/>
      <c r="F15" s="35" t="str">
        <f>Klasse!I39</f>
        <v/>
      </c>
      <c r="G15" s="26"/>
      <c r="H15" s="188"/>
      <c r="I15" s="189"/>
      <c r="J15" s="189"/>
      <c r="K15" s="190"/>
    </row>
    <row r="16" spans="1:11" x14ac:dyDescent="0.25">
      <c r="B16" s="107" t="s">
        <v>184</v>
      </c>
      <c r="D16" s="29" t="str">
        <f t="shared" si="0"/>
        <v/>
      </c>
      <c r="E16" s="47"/>
      <c r="F16" s="35" t="str">
        <f>Klasse!J39</f>
        <v/>
      </c>
      <c r="G16" s="26"/>
      <c r="H16" s="188"/>
      <c r="I16" s="189"/>
      <c r="J16" s="189"/>
      <c r="K16" s="190"/>
    </row>
    <row r="17" spans="2:11" x14ac:dyDescent="0.25">
      <c r="B17" s="107" t="s">
        <v>185</v>
      </c>
      <c r="D17" s="29" t="str">
        <f t="shared" si="0"/>
        <v/>
      </c>
      <c r="E17" s="47"/>
      <c r="F17" s="35" t="str">
        <f>Klasse!K39</f>
        <v/>
      </c>
      <c r="G17" s="26"/>
      <c r="H17" s="188"/>
      <c r="I17" s="189"/>
      <c r="J17" s="189"/>
      <c r="K17" s="190"/>
    </row>
    <row r="18" spans="2:11" x14ac:dyDescent="0.25">
      <c r="B18" s="107" t="s">
        <v>186</v>
      </c>
      <c r="D18" s="29" t="str">
        <f t="shared" si="0"/>
        <v/>
      </c>
      <c r="E18" s="47"/>
      <c r="F18" s="35" t="str">
        <f>Klasse!L39</f>
        <v/>
      </c>
      <c r="G18" s="26"/>
      <c r="H18" s="188"/>
      <c r="I18" s="189"/>
      <c r="J18" s="189"/>
      <c r="K18" s="190"/>
    </row>
    <row r="19" spans="2:11" x14ac:dyDescent="0.25">
      <c r="B19" s="107" t="s">
        <v>187</v>
      </c>
      <c r="D19" s="29" t="str">
        <f t="shared" si="0"/>
        <v/>
      </c>
      <c r="E19" s="47"/>
      <c r="F19" s="35" t="str">
        <f>Klasse!M39</f>
        <v/>
      </c>
      <c r="G19" s="26"/>
      <c r="H19" s="188"/>
      <c r="I19" s="189"/>
      <c r="J19" s="189"/>
      <c r="K19" s="190"/>
    </row>
    <row r="20" spans="2:11" x14ac:dyDescent="0.25">
      <c r="B20" s="107" t="s">
        <v>188</v>
      </c>
      <c r="D20" s="29" t="str">
        <f t="shared" si="0"/>
        <v/>
      </c>
      <c r="E20" s="47"/>
      <c r="F20" s="35" t="str">
        <f>Klasse!N39</f>
        <v/>
      </c>
      <c r="G20" s="26"/>
      <c r="H20" s="188"/>
      <c r="I20" s="189"/>
      <c r="J20" s="189"/>
      <c r="K20" s="190"/>
    </row>
    <row r="21" spans="2:11" x14ac:dyDescent="0.25">
      <c r="B21" s="107" t="s">
        <v>189</v>
      </c>
      <c r="D21" s="29" t="str">
        <f t="shared" si="0"/>
        <v/>
      </c>
      <c r="E21" s="47"/>
      <c r="F21" s="35" t="str">
        <f>Klasse!O39</f>
        <v/>
      </c>
      <c r="G21" s="26"/>
      <c r="H21" s="188"/>
      <c r="I21" s="189"/>
      <c r="J21" s="189"/>
      <c r="K21" s="190"/>
    </row>
    <row r="22" spans="2:11" x14ac:dyDescent="0.25">
      <c r="B22" s="107" t="s">
        <v>190</v>
      </c>
      <c r="D22" s="29" t="str">
        <f t="shared" si="0"/>
        <v/>
      </c>
      <c r="E22" s="47"/>
      <c r="F22" s="35" t="str">
        <f>Klasse!P39</f>
        <v/>
      </c>
      <c r="G22" s="26"/>
      <c r="H22" s="188"/>
      <c r="I22" s="189"/>
      <c r="J22" s="189"/>
      <c r="K22" s="190"/>
    </row>
    <row r="23" spans="2:11" x14ac:dyDescent="0.25">
      <c r="B23" s="107" t="s">
        <v>191</v>
      </c>
      <c r="D23" s="29" t="str">
        <f t="shared" si="0"/>
        <v/>
      </c>
      <c r="E23" s="47"/>
      <c r="F23" s="35" t="str">
        <f>Klasse!Q39</f>
        <v/>
      </c>
      <c r="G23" s="26"/>
      <c r="H23" s="188"/>
      <c r="I23" s="189"/>
      <c r="J23" s="189"/>
      <c r="K23" s="190"/>
    </row>
    <row r="24" spans="2:11" x14ac:dyDescent="0.25">
      <c r="B24" s="107" t="s">
        <v>192</v>
      </c>
      <c r="D24" s="29" t="str">
        <f t="shared" si="0"/>
        <v/>
      </c>
      <c r="E24" s="47"/>
      <c r="F24" s="35" t="str">
        <f>Klasse!R39</f>
        <v/>
      </c>
      <c r="G24" s="26"/>
      <c r="H24" s="188"/>
      <c r="I24" s="189"/>
      <c r="J24" s="189"/>
      <c r="K24" s="190"/>
    </row>
    <row r="25" spans="2:11" x14ac:dyDescent="0.25">
      <c r="B25" s="107" t="s">
        <v>193</v>
      </c>
      <c r="D25" s="29" t="str">
        <f t="shared" si="0"/>
        <v/>
      </c>
      <c r="E25" s="47"/>
      <c r="F25" s="35" t="str">
        <f>Klasse!S39</f>
        <v/>
      </c>
      <c r="G25" s="26"/>
      <c r="H25" s="188"/>
      <c r="I25" s="189"/>
      <c r="J25" s="189"/>
      <c r="K25" s="190"/>
    </row>
    <row r="26" spans="2:11" x14ac:dyDescent="0.25">
      <c r="B26" s="107" t="s">
        <v>194</v>
      </c>
      <c r="D26" s="29" t="str">
        <f t="shared" si="0"/>
        <v/>
      </c>
      <c r="E26" s="47"/>
      <c r="F26" s="35" t="str">
        <f>Klasse!T39</f>
        <v/>
      </c>
      <c r="G26" s="26"/>
      <c r="H26" s="188"/>
      <c r="I26" s="189"/>
      <c r="J26" s="189"/>
      <c r="K26" s="190"/>
    </row>
    <row r="27" spans="2:11" x14ac:dyDescent="0.25">
      <c r="B27" s="107" t="s">
        <v>195</v>
      </c>
      <c r="D27" s="29" t="str">
        <f t="shared" si="0"/>
        <v/>
      </c>
      <c r="E27" s="47"/>
      <c r="F27" s="35" t="str">
        <f>Klasse!U39</f>
        <v/>
      </c>
      <c r="G27" s="26"/>
      <c r="H27" s="188"/>
      <c r="I27" s="189"/>
      <c r="J27" s="189"/>
      <c r="K27" s="190"/>
    </row>
    <row r="28" spans="2:11" x14ac:dyDescent="0.25">
      <c r="B28" s="107" t="s">
        <v>196</v>
      </c>
      <c r="D28" s="29" t="str">
        <f t="shared" si="0"/>
        <v/>
      </c>
      <c r="E28" s="47"/>
      <c r="F28" s="35" t="str">
        <f>Klasse!V39</f>
        <v/>
      </c>
      <c r="G28" s="26"/>
      <c r="H28" s="188"/>
      <c r="I28" s="189"/>
      <c r="J28" s="189"/>
      <c r="K28" s="190"/>
    </row>
    <row r="29" spans="2:11" x14ac:dyDescent="0.25">
      <c r="B29" s="107" t="s">
        <v>197</v>
      </c>
      <c r="D29" s="29" t="str">
        <f t="shared" si="0"/>
        <v/>
      </c>
      <c r="E29" s="47"/>
      <c r="F29" s="35" t="str">
        <f>Klasse!W39</f>
        <v/>
      </c>
      <c r="G29" s="26"/>
      <c r="H29" s="188"/>
      <c r="I29" s="189"/>
      <c r="J29" s="189"/>
      <c r="K29" s="190"/>
    </row>
    <row r="30" spans="2:11" x14ac:dyDescent="0.25">
      <c r="B30" s="107" t="s">
        <v>198</v>
      </c>
      <c r="D30" s="29" t="str">
        <f t="shared" si="0"/>
        <v/>
      </c>
      <c r="E30" s="47"/>
      <c r="F30" s="35" t="str">
        <f>Klasse!X39</f>
        <v/>
      </c>
      <c r="G30" s="26"/>
      <c r="H30" s="188"/>
      <c r="I30" s="189"/>
      <c r="J30" s="189"/>
      <c r="K30" s="190"/>
    </row>
    <row r="31" spans="2:11" x14ac:dyDescent="0.25">
      <c r="B31" s="107" t="s">
        <v>199</v>
      </c>
      <c r="D31" s="29" t="str">
        <f t="shared" si="0"/>
        <v/>
      </c>
      <c r="E31" s="47"/>
      <c r="F31" s="35" t="str">
        <f>Klasse!Y39</f>
        <v/>
      </c>
      <c r="G31" s="26"/>
      <c r="H31" s="188"/>
      <c r="I31" s="189"/>
      <c r="J31" s="189"/>
      <c r="K31" s="190"/>
    </row>
    <row r="32" spans="2:11" ht="15.75" thickBot="1" x14ac:dyDescent="0.3">
      <c r="B32" s="107" t="s">
        <v>200</v>
      </c>
      <c r="D32" s="29" t="str">
        <f t="shared" si="0"/>
        <v/>
      </c>
      <c r="E32" s="47"/>
      <c r="F32" s="35" t="str">
        <f>Klasse!Z39</f>
        <v/>
      </c>
      <c r="G32" s="26"/>
      <c r="H32" s="191"/>
      <c r="I32" s="192"/>
      <c r="J32" s="192"/>
      <c r="K32" s="193"/>
    </row>
    <row r="33" spans="1:5" ht="6.75" customHeight="1" thickTop="1" x14ac:dyDescent="0.25">
      <c r="E33" s="44"/>
    </row>
    <row r="34" spans="1:5" ht="32.25" customHeight="1" x14ac:dyDescent="0.25">
      <c r="A34" s="23" t="s">
        <v>79</v>
      </c>
      <c r="B34" s="226" t="s">
        <v>121</v>
      </c>
      <c r="C34" s="226"/>
      <c r="D34" s="226"/>
      <c r="E34" s="46"/>
    </row>
    <row r="35" spans="1:5" x14ac:dyDescent="0.25">
      <c r="B35" s="225" t="s">
        <v>80</v>
      </c>
      <c r="C35" s="225"/>
      <c r="D35" s="225"/>
      <c r="E35" s="49"/>
    </row>
    <row r="36" spans="1:5" ht="45" x14ac:dyDescent="0.25">
      <c r="A36" s="54" t="s">
        <v>108</v>
      </c>
      <c r="B36" s="53" t="s">
        <v>91</v>
      </c>
      <c r="C36" s="230" t="s">
        <v>123</v>
      </c>
      <c r="D36" s="230"/>
      <c r="E36" s="49"/>
    </row>
    <row r="37" spans="1:5" ht="36.75" customHeight="1" x14ac:dyDescent="0.25">
      <c r="A37" s="54" t="s">
        <v>109</v>
      </c>
      <c r="B37" s="53" t="s">
        <v>90</v>
      </c>
      <c r="C37" s="223" t="s">
        <v>120</v>
      </c>
      <c r="D37" s="223"/>
      <c r="E37" s="49"/>
    </row>
    <row r="38" spans="1:5" x14ac:dyDescent="0.25">
      <c r="A38" s="54"/>
      <c r="B38" s="223" t="s">
        <v>93</v>
      </c>
      <c r="C38" s="223"/>
      <c r="D38" s="63"/>
      <c r="E38" s="49"/>
    </row>
    <row r="39" spans="1:5" ht="159" customHeight="1" x14ac:dyDescent="0.25">
      <c r="A39" s="54"/>
      <c r="B39" s="231"/>
      <c r="C39" s="232"/>
      <c r="D39" s="233"/>
      <c r="E39" s="49"/>
    </row>
    <row r="40" spans="1:5" ht="9.75" customHeight="1" x14ac:dyDescent="0.25">
      <c r="A40" s="54"/>
      <c r="B40" s="53"/>
      <c r="C40" s="62"/>
      <c r="D40" s="62"/>
      <c r="E40" s="49"/>
    </row>
    <row r="41" spans="1:5" ht="31.5" customHeight="1" x14ac:dyDescent="0.25">
      <c r="A41" s="50"/>
      <c r="B41" s="224" t="s">
        <v>92</v>
      </c>
      <c r="C41" s="224"/>
      <c r="D41" s="224"/>
      <c r="E41" s="49"/>
    </row>
    <row r="42" spans="1:5" ht="60" x14ac:dyDescent="0.25">
      <c r="A42" s="54" t="s">
        <v>110</v>
      </c>
      <c r="B42" s="53" t="s">
        <v>81</v>
      </c>
      <c r="C42" s="230" t="s">
        <v>94</v>
      </c>
      <c r="D42" s="230"/>
    </row>
    <row r="43" spans="1:5" ht="60" x14ac:dyDescent="0.25">
      <c r="A43" s="54" t="s">
        <v>111</v>
      </c>
      <c r="B43" s="63" t="s">
        <v>82</v>
      </c>
      <c r="C43" s="230" t="s">
        <v>94</v>
      </c>
      <c r="D43" s="230"/>
    </row>
    <row r="44" spans="1:5" ht="45" x14ac:dyDescent="0.25">
      <c r="A44" s="54" t="s">
        <v>112</v>
      </c>
      <c r="B44" s="63" t="s">
        <v>83</v>
      </c>
      <c r="C44" s="230" t="s">
        <v>94</v>
      </c>
      <c r="D44" s="230"/>
    </row>
    <row r="45" spans="1:5" ht="45" x14ac:dyDescent="0.25">
      <c r="A45" s="54" t="s">
        <v>113</v>
      </c>
      <c r="B45" s="63" t="s">
        <v>84</v>
      </c>
      <c r="C45" s="230" t="s">
        <v>94</v>
      </c>
      <c r="D45" s="230"/>
    </row>
    <row r="46" spans="1:5" ht="30" x14ac:dyDescent="0.25">
      <c r="A46" s="54" t="s">
        <v>114</v>
      </c>
      <c r="B46" s="63" t="s">
        <v>85</v>
      </c>
      <c r="C46" s="230" t="s">
        <v>94</v>
      </c>
      <c r="D46" s="230"/>
    </row>
    <row r="47" spans="1:5" ht="45" x14ac:dyDescent="0.25">
      <c r="A47" s="54" t="s">
        <v>115</v>
      </c>
      <c r="B47" s="63" t="s">
        <v>86</v>
      </c>
      <c r="C47" s="230" t="s">
        <v>94</v>
      </c>
      <c r="D47" s="230"/>
    </row>
    <row r="48" spans="1:5" ht="60" x14ac:dyDescent="0.25">
      <c r="A48" s="54" t="s">
        <v>116</v>
      </c>
      <c r="B48" s="63" t="s">
        <v>87</v>
      </c>
      <c r="C48" s="230" t="s">
        <v>94</v>
      </c>
      <c r="D48" s="230"/>
    </row>
    <row r="49" spans="1:4" ht="45" x14ac:dyDescent="0.25">
      <c r="A49" s="54" t="s">
        <v>117</v>
      </c>
      <c r="B49" s="63" t="s">
        <v>88</v>
      </c>
      <c r="C49" s="230" t="s">
        <v>94</v>
      </c>
      <c r="D49" s="230"/>
    </row>
    <row r="50" spans="1:4" ht="45" x14ac:dyDescent="0.25">
      <c r="A50" s="54" t="s">
        <v>118</v>
      </c>
      <c r="B50" s="63" t="s">
        <v>89</v>
      </c>
      <c r="C50" s="230" t="s">
        <v>94</v>
      </c>
      <c r="D50" s="230"/>
    </row>
    <row r="51" spans="1:4" ht="19.5" customHeight="1" x14ac:dyDescent="0.25">
      <c r="A51" s="55" t="s">
        <v>119</v>
      </c>
      <c r="B51" s="222" t="s">
        <v>122</v>
      </c>
      <c r="C51" s="222"/>
    </row>
    <row r="52" spans="1:4" ht="280.5" customHeight="1" x14ac:dyDescent="0.25">
      <c r="B52" s="227"/>
      <c r="C52" s="228"/>
      <c r="D52" s="229"/>
    </row>
  </sheetData>
  <mergeCells count="24">
    <mergeCell ref="F1:K1"/>
    <mergeCell ref="A2:D2"/>
    <mergeCell ref="F2:K4"/>
    <mergeCell ref="A3:D3"/>
    <mergeCell ref="B5:D5"/>
    <mergeCell ref="B52:D52"/>
    <mergeCell ref="C46:D46"/>
    <mergeCell ref="C47:D47"/>
    <mergeCell ref="C48:D48"/>
    <mergeCell ref="C36:D36"/>
    <mergeCell ref="B38:C38"/>
    <mergeCell ref="B39:D39"/>
    <mergeCell ref="C49:D49"/>
    <mergeCell ref="C50:D50"/>
    <mergeCell ref="C42:D42"/>
    <mergeCell ref="C43:D43"/>
    <mergeCell ref="C44:D44"/>
    <mergeCell ref="C45:D45"/>
    <mergeCell ref="B8:C8"/>
    <mergeCell ref="B51:C51"/>
    <mergeCell ref="C37:D37"/>
    <mergeCell ref="B41:D41"/>
    <mergeCell ref="B35:D35"/>
    <mergeCell ref="B34:D34"/>
  </mergeCells>
  <pageMargins left="0.70866141732283472" right="0.31496062992125984" top="0.31496062992125984" bottom="0.31496062992125984" header="0.31496062992125984" footer="0.31496062992125984"/>
  <pageSetup paperSize="9" orientation="portrait" r:id="rId1"/>
  <rowBreaks count="1" manualBreakCount="1">
    <brk id="3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5"/>
  <sheetViews>
    <sheetView showGridLines="0" showZeros="0" workbookViewId="0">
      <selection activeCell="B36" sqref="B36"/>
    </sheetView>
  </sheetViews>
  <sheetFormatPr baseColWidth="10" defaultRowHeight="15" x14ac:dyDescent="0.25"/>
  <cols>
    <col min="1" max="1" width="3.85546875" style="43" customWidth="1"/>
    <col min="2" max="2" width="81.28515625" style="19" customWidth="1"/>
    <col min="3" max="3" width="6.140625" style="20" customWidth="1"/>
    <col min="4" max="4" width="3.7109375" style="20" customWidth="1"/>
    <col min="5" max="5" width="7.85546875" style="20" customWidth="1"/>
    <col min="6" max="6" width="1.5703125" style="20" customWidth="1"/>
    <col min="7" max="10" width="7.85546875" style="20" customWidth="1"/>
    <col min="11" max="11" width="4.5703125" style="20" customWidth="1"/>
    <col min="12" max="16384" width="11.42578125" style="20"/>
  </cols>
  <sheetData>
    <row r="1" spans="1:10" ht="17.25" customHeight="1" thickBot="1" x14ac:dyDescent="0.3">
      <c r="A1" s="18" t="s">
        <v>16</v>
      </c>
      <c r="E1" s="234" t="s">
        <v>17</v>
      </c>
      <c r="F1" s="234"/>
      <c r="G1" s="234"/>
      <c r="H1" s="234"/>
      <c r="I1" s="234"/>
      <c r="J1" s="234"/>
    </row>
    <row r="2" spans="1:10" ht="60" customHeight="1" thickTop="1" x14ac:dyDescent="0.25">
      <c r="A2" s="235" t="s">
        <v>18</v>
      </c>
      <c r="B2" s="235"/>
      <c r="C2" s="235"/>
      <c r="D2" s="21"/>
      <c r="E2" s="236" t="s">
        <v>19</v>
      </c>
      <c r="F2" s="237"/>
      <c r="G2" s="237"/>
      <c r="H2" s="237"/>
      <c r="I2" s="237"/>
      <c r="J2" s="238"/>
    </row>
    <row r="3" spans="1:10" ht="19.5" customHeight="1" thickBot="1" x14ac:dyDescent="0.3">
      <c r="A3" s="245" t="s">
        <v>20</v>
      </c>
      <c r="B3" s="245"/>
      <c r="C3" s="245"/>
      <c r="D3" s="21"/>
      <c r="E3" s="239"/>
      <c r="F3" s="240"/>
      <c r="G3" s="240"/>
      <c r="H3" s="240"/>
      <c r="I3" s="240"/>
      <c r="J3" s="241"/>
    </row>
    <row r="4" spans="1:10" ht="15.75" customHeight="1" thickTop="1" thickBot="1" x14ac:dyDescent="0.3">
      <c r="A4" s="22"/>
      <c r="B4" s="22"/>
      <c r="C4" s="22" t="s">
        <v>21</v>
      </c>
      <c r="E4" s="242"/>
      <c r="F4" s="240"/>
      <c r="G4" s="243"/>
      <c r="H4" s="243"/>
      <c r="I4" s="243"/>
      <c r="J4" s="244"/>
    </row>
    <row r="5" spans="1:10" ht="16.5" thickTop="1" thickBot="1" x14ac:dyDescent="0.3">
      <c r="A5" s="23" t="s">
        <v>22</v>
      </c>
      <c r="B5" s="246" t="s">
        <v>23</v>
      </c>
      <c r="C5" s="246"/>
      <c r="D5" s="24"/>
      <c r="E5" s="25" t="s">
        <v>24</v>
      </c>
      <c r="F5" s="26"/>
      <c r="G5" s="25" t="s">
        <v>25</v>
      </c>
      <c r="H5" s="25" t="s">
        <v>26</v>
      </c>
      <c r="I5" s="25" t="s">
        <v>27</v>
      </c>
      <c r="J5" s="25" t="s">
        <v>28</v>
      </c>
    </row>
    <row r="6" spans="1:10" ht="15.75" thickTop="1" x14ac:dyDescent="0.25">
      <c r="A6" s="27"/>
      <c r="B6" s="28" t="s">
        <v>50</v>
      </c>
      <c r="C6" s="29" t="str">
        <f>IF(SUM(E6:J6)=0,"",SUM(E6:J6))</f>
        <v/>
      </c>
      <c r="D6" s="30"/>
      <c r="E6" s="31"/>
      <c r="F6" s="26"/>
      <c r="G6" s="32"/>
      <c r="H6" s="33"/>
      <c r="I6" s="33"/>
      <c r="J6" s="34"/>
    </row>
    <row r="7" spans="1:10" ht="6.75" customHeight="1" x14ac:dyDescent="0.25">
      <c r="C7" s="20" t="str">
        <f t="shared" ref="C7:C49" si="0">IF(SUM(E7:J7)=0,"",SUM(E7:J7))</f>
        <v/>
      </c>
      <c r="D7" s="44"/>
      <c r="E7" s="39"/>
      <c r="F7" s="26"/>
      <c r="G7" s="40"/>
      <c r="H7" s="41"/>
      <c r="I7" s="41"/>
      <c r="J7" s="42"/>
    </row>
    <row r="8" spans="1:10" x14ac:dyDescent="0.25">
      <c r="A8" s="50"/>
      <c r="B8" s="52" t="s">
        <v>48</v>
      </c>
      <c r="C8" s="51" t="str">
        <f t="shared" si="0"/>
        <v/>
      </c>
      <c r="D8" s="46"/>
      <c r="E8" s="39"/>
      <c r="F8" s="26"/>
      <c r="G8" s="40"/>
      <c r="H8" s="41"/>
      <c r="I8" s="41"/>
      <c r="J8" s="42"/>
    </row>
    <row r="9" spans="1:10" x14ac:dyDescent="0.25">
      <c r="B9" s="19" t="s">
        <v>30</v>
      </c>
      <c r="C9" s="29" t="str">
        <f t="shared" si="0"/>
        <v/>
      </c>
      <c r="D9" s="47"/>
      <c r="E9" s="35"/>
      <c r="F9" s="26"/>
      <c r="G9" s="36"/>
      <c r="H9" s="37"/>
      <c r="I9" s="37"/>
      <c r="J9" s="38"/>
    </row>
    <row r="10" spans="1:10" x14ac:dyDescent="0.25">
      <c r="B10" s="19" t="s">
        <v>31</v>
      </c>
      <c r="C10" s="29" t="str">
        <f t="shared" si="0"/>
        <v/>
      </c>
      <c r="D10" s="47"/>
      <c r="E10" s="35"/>
      <c r="F10" s="26"/>
      <c r="G10" s="36"/>
      <c r="H10" s="37"/>
      <c r="I10" s="37"/>
      <c r="J10" s="38"/>
    </row>
    <row r="11" spans="1:10" x14ac:dyDescent="0.25">
      <c r="B11" s="19" t="s">
        <v>32</v>
      </c>
      <c r="C11" s="29" t="str">
        <f t="shared" si="0"/>
        <v/>
      </c>
      <c r="D11" s="47"/>
      <c r="E11" s="35"/>
      <c r="F11" s="26"/>
      <c r="G11" s="36"/>
      <c r="H11" s="37"/>
      <c r="I11" s="37"/>
      <c r="J11" s="38"/>
    </row>
    <row r="12" spans="1:10" x14ac:dyDescent="0.25">
      <c r="B12" s="19" t="s">
        <v>33</v>
      </c>
      <c r="C12" s="29" t="str">
        <f t="shared" si="0"/>
        <v/>
      </c>
      <c r="D12" s="47"/>
      <c r="E12" s="35"/>
      <c r="F12" s="26"/>
      <c r="G12" s="36"/>
      <c r="H12" s="37"/>
      <c r="I12" s="37"/>
      <c r="J12" s="38"/>
    </row>
    <row r="13" spans="1:10" x14ac:dyDescent="0.25">
      <c r="B13" s="19" t="s">
        <v>34</v>
      </c>
      <c r="C13" s="29" t="str">
        <f t="shared" si="0"/>
        <v/>
      </c>
      <c r="D13" s="47"/>
      <c r="E13" s="35"/>
      <c r="F13" s="26"/>
      <c r="G13" s="36"/>
      <c r="H13" s="37"/>
      <c r="I13" s="37"/>
      <c r="J13" s="38"/>
    </row>
    <row r="14" spans="1:10" x14ac:dyDescent="0.25">
      <c r="B14" s="19" t="s">
        <v>35</v>
      </c>
      <c r="C14" s="29" t="str">
        <f t="shared" si="0"/>
        <v/>
      </c>
      <c r="D14" s="47"/>
      <c r="E14" s="35"/>
      <c r="F14" s="26"/>
      <c r="G14" s="36"/>
      <c r="H14" s="37"/>
      <c r="I14" s="37"/>
      <c r="J14" s="38"/>
    </row>
    <row r="15" spans="1:10" ht="6.75" customHeight="1" x14ac:dyDescent="0.25">
      <c r="C15" s="20" t="str">
        <f t="shared" si="0"/>
        <v/>
      </c>
      <c r="D15" s="44"/>
      <c r="E15" s="39"/>
      <c r="F15" s="26"/>
      <c r="G15" s="40"/>
      <c r="H15" s="41"/>
      <c r="I15" s="41"/>
      <c r="J15" s="42"/>
    </row>
    <row r="16" spans="1:10" x14ac:dyDescent="0.25">
      <c r="A16" s="50"/>
      <c r="B16" s="52" t="s">
        <v>49</v>
      </c>
      <c r="C16" s="51" t="str">
        <f t="shared" si="0"/>
        <v/>
      </c>
      <c r="D16" s="46"/>
      <c r="E16" s="39"/>
      <c r="F16" s="26"/>
      <c r="G16" s="40"/>
      <c r="H16" s="41"/>
      <c r="I16" s="41"/>
      <c r="J16" s="42"/>
    </row>
    <row r="17" spans="1:10" x14ac:dyDescent="0.25">
      <c r="B17" s="19" t="s">
        <v>36</v>
      </c>
      <c r="C17" s="29" t="str">
        <f t="shared" si="0"/>
        <v/>
      </c>
      <c r="D17" s="47"/>
      <c r="E17" s="35"/>
      <c r="F17" s="26"/>
      <c r="G17" s="36"/>
      <c r="H17" s="37"/>
      <c r="I17" s="37"/>
      <c r="J17" s="38"/>
    </row>
    <row r="18" spans="1:10" x14ac:dyDescent="0.25">
      <c r="B18" s="19" t="s">
        <v>37</v>
      </c>
      <c r="C18" s="29" t="str">
        <f t="shared" si="0"/>
        <v/>
      </c>
      <c r="D18" s="47"/>
      <c r="E18" s="35"/>
      <c r="F18" s="26"/>
      <c r="G18" s="36"/>
      <c r="H18" s="37"/>
      <c r="I18" s="37"/>
      <c r="J18" s="38"/>
    </row>
    <row r="19" spans="1:10" x14ac:dyDescent="0.25">
      <c r="B19" s="19" t="s">
        <v>38</v>
      </c>
      <c r="C19" s="29" t="str">
        <f t="shared" si="0"/>
        <v/>
      </c>
      <c r="D19" s="47"/>
      <c r="E19" s="35"/>
      <c r="F19" s="26"/>
      <c r="G19" s="36"/>
      <c r="H19" s="37"/>
      <c r="I19" s="37"/>
      <c r="J19" s="38"/>
    </row>
    <row r="20" spans="1:10" x14ac:dyDescent="0.25">
      <c r="B20" s="19" t="s">
        <v>39</v>
      </c>
      <c r="C20" s="29" t="str">
        <f t="shared" si="0"/>
        <v/>
      </c>
      <c r="D20" s="47"/>
      <c r="E20" s="35"/>
      <c r="F20" s="26"/>
      <c r="G20" s="36"/>
      <c r="H20" s="37"/>
      <c r="I20" s="37"/>
      <c r="J20" s="38"/>
    </row>
    <row r="21" spans="1:10" x14ac:dyDescent="0.25">
      <c r="B21" s="19" t="s">
        <v>40</v>
      </c>
      <c r="C21" s="29" t="str">
        <f t="shared" si="0"/>
        <v/>
      </c>
      <c r="D21" s="47"/>
      <c r="E21" s="35"/>
      <c r="F21" s="26"/>
      <c r="G21" s="36"/>
      <c r="H21" s="37"/>
      <c r="I21" s="37"/>
      <c r="J21" s="38"/>
    </row>
    <row r="22" spans="1:10" x14ac:dyDescent="0.25">
      <c r="B22" s="19" t="s">
        <v>41</v>
      </c>
      <c r="C22" s="29" t="str">
        <f t="shared" si="0"/>
        <v/>
      </c>
      <c r="D22" s="47"/>
      <c r="E22" s="35"/>
      <c r="F22" s="26"/>
      <c r="G22" s="36"/>
      <c r="H22" s="37"/>
      <c r="I22" s="37"/>
      <c r="J22" s="38"/>
    </row>
    <row r="23" spans="1:10" ht="6.75" customHeight="1" x14ac:dyDescent="0.25">
      <c r="C23" s="20" t="str">
        <f t="shared" si="0"/>
        <v/>
      </c>
      <c r="D23" s="44"/>
      <c r="E23" s="39"/>
      <c r="F23" s="26"/>
      <c r="G23" s="40"/>
      <c r="H23" s="41"/>
      <c r="I23" s="41"/>
      <c r="J23" s="42"/>
    </row>
    <row r="24" spans="1:10" x14ac:dyDescent="0.25">
      <c r="A24" s="23" t="s">
        <v>29</v>
      </c>
      <c r="B24" s="45" t="s">
        <v>42</v>
      </c>
      <c r="C24" s="45" t="str">
        <f t="shared" si="0"/>
        <v/>
      </c>
      <c r="D24" s="46"/>
      <c r="E24" s="39"/>
      <c r="F24" s="26"/>
      <c r="G24" s="40"/>
      <c r="H24" s="41"/>
      <c r="I24" s="41"/>
      <c r="J24" s="42"/>
    </row>
    <row r="25" spans="1:10" x14ac:dyDescent="0.25">
      <c r="B25" s="19" t="s">
        <v>51</v>
      </c>
      <c r="C25" s="29" t="str">
        <f t="shared" si="0"/>
        <v/>
      </c>
      <c r="D25" s="47"/>
      <c r="E25" s="35"/>
      <c r="F25" s="26"/>
      <c r="G25" s="36"/>
      <c r="H25" s="37"/>
      <c r="I25" s="37"/>
      <c r="J25" s="38"/>
    </row>
    <row r="26" spans="1:10" x14ac:dyDescent="0.25">
      <c r="B26" s="19" t="s">
        <v>52</v>
      </c>
      <c r="C26" s="29" t="str">
        <f t="shared" si="0"/>
        <v/>
      </c>
      <c r="D26" s="47"/>
      <c r="E26" s="35"/>
      <c r="F26" s="26"/>
      <c r="G26" s="36"/>
      <c r="H26" s="37"/>
      <c r="I26" s="37"/>
      <c r="J26" s="38"/>
    </row>
    <row r="27" spans="1:10" x14ac:dyDescent="0.25">
      <c r="B27" s="19" t="s">
        <v>53</v>
      </c>
      <c r="C27" s="29" t="str">
        <f t="shared" si="0"/>
        <v/>
      </c>
      <c r="D27" s="47"/>
      <c r="E27" s="35"/>
      <c r="F27" s="26"/>
      <c r="G27" s="36"/>
      <c r="H27" s="37"/>
      <c r="I27" s="37"/>
      <c r="J27" s="38"/>
    </row>
    <row r="28" spans="1:10" x14ac:dyDescent="0.25">
      <c r="B28" s="19" t="s">
        <v>54</v>
      </c>
      <c r="C28" s="29" t="str">
        <f t="shared" si="0"/>
        <v/>
      </c>
      <c r="D28" s="47"/>
      <c r="E28" s="35"/>
      <c r="F28" s="26"/>
      <c r="G28" s="36"/>
      <c r="H28" s="37"/>
      <c r="I28" s="37"/>
      <c r="J28" s="38"/>
    </row>
    <row r="29" spans="1:10" x14ac:dyDescent="0.25">
      <c r="B29" s="19" t="s">
        <v>55</v>
      </c>
      <c r="C29" s="29" t="str">
        <f t="shared" si="0"/>
        <v/>
      </c>
      <c r="D29" s="47"/>
      <c r="E29" s="35"/>
      <c r="F29" s="26"/>
      <c r="G29" s="36"/>
      <c r="H29" s="37"/>
      <c r="I29" s="37"/>
      <c r="J29" s="38"/>
    </row>
    <row r="30" spans="1:10" x14ac:dyDescent="0.25">
      <c r="B30" s="19" t="s">
        <v>56</v>
      </c>
      <c r="C30" s="29" t="str">
        <f t="shared" si="0"/>
        <v/>
      </c>
      <c r="D30" s="47"/>
      <c r="E30" s="35"/>
      <c r="F30" s="26"/>
      <c r="G30" s="36"/>
      <c r="H30" s="37"/>
      <c r="I30" s="37"/>
      <c r="J30" s="38"/>
    </row>
    <row r="31" spans="1:10" x14ac:dyDescent="0.25">
      <c r="B31" s="19" t="s">
        <v>57</v>
      </c>
      <c r="C31" s="29" t="str">
        <f t="shared" si="0"/>
        <v/>
      </c>
      <c r="D31" s="47"/>
      <c r="E31" s="35"/>
      <c r="F31" s="26"/>
      <c r="G31" s="36"/>
      <c r="H31" s="37"/>
      <c r="I31" s="37"/>
      <c r="J31" s="38"/>
    </row>
    <row r="32" spans="1:10" x14ac:dyDescent="0.25">
      <c r="B32" s="19" t="s">
        <v>58</v>
      </c>
      <c r="C32" s="29" t="str">
        <f t="shared" si="0"/>
        <v/>
      </c>
      <c r="D32" s="47"/>
      <c r="E32" s="35"/>
      <c r="F32" s="26"/>
      <c r="G32" s="36"/>
      <c r="H32" s="37"/>
      <c r="I32" s="37"/>
      <c r="J32" s="38"/>
    </row>
    <row r="33" spans="2:10" x14ac:dyDescent="0.25">
      <c r="B33" s="19" t="s">
        <v>59</v>
      </c>
      <c r="C33" s="29" t="str">
        <f t="shared" si="0"/>
        <v/>
      </c>
      <c r="D33" s="47"/>
      <c r="E33" s="35"/>
      <c r="F33" s="26"/>
      <c r="G33" s="36"/>
      <c r="H33" s="37"/>
      <c r="I33" s="37"/>
      <c r="J33" s="38"/>
    </row>
    <row r="34" spans="2:10" x14ac:dyDescent="0.25">
      <c r="B34" s="19" t="s">
        <v>60</v>
      </c>
      <c r="C34" s="29" t="str">
        <f t="shared" si="0"/>
        <v/>
      </c>
      <c r="D34" s="47"/>
      <c r="E34" s="35"/>
      <c r="F34" s="26"/>
      <c r="G34" s="36"/>
      <c r="H34" s="37"/>
      <c r="I34" s="37"/>
      <c r="J34" s="38"/>
    </row>
    <row r="35" spans="2:10" x14ac:dyDescent="0.25">
      <c r="B35" s="19" t="s">
        <v>61</v>
      </c>
      <c r="C35" s="29" t="str">
        <f t="shared" si="0"/>
        <v/>
      </c>
      <c r="D35" s="47"/>
      <c r="E35" s="35"/>
      <c r="F35" s="26"/>
      <c r="G35" s="36"/>
      <c r="H35" s="37"/>
      <c r="I35" s="37"/>
      <c r="J35" s="38"/>
    </row>
    <row r="36" spans="2:10" x14ac:dyDescent="0.25">
      <c r="B36" s="19" t="s">
        <v>62</v>
      </c>
      <c r="C36" s="29" t="str">
        <f t="shared" si="0"/>
        <v/>
      </c>
      <c r="D36" s="47"/>
      <c r="E36" s="35"/>
      <c r="F36" s="26"/>
      <c r="G36" s="36"/>
      <c r="H36" s="37"/>
      <c r="I36" s="37"/>
      <c r="J36" s="38"/>
    </row>
    <row r="37" spans="2:10" x14ac:dyDescent="0.25">
      <c r="B37" s="19" t="s">
        <v>63</v>
      </c>
      <c r="C37" s="29" t="str">
        <f t="shared" si="0"/>
        <v/>
      </c>
      <c r="D37" s="47"/>
      <c r="E37" s="35"/>
      <c r="F37" s="26"/>
      <c r="G37" s="36"/>
      <c r="H37" s="37"/>
      <c r="I37" s="37"/>
      <c r="J37" s="38"/>
    </row>
    <row r="38" spans="2:10" x14ac:dyDescent="0.25">
      <c r="B38" s="19" t="s">
        <v>64</v>
      </c>
      <c r="C38" s="29" t="str">
        <f t="shared" si="0"/>
        <v/>
      </c>
      <c r="D38" s="47"/>
      <c r="E38" s="35"/>
      <c r="F38" s="26"/>
      <c r="G38" s="36"/>
      <c r="H38" s="37"/>
      <c r="I38" s="37"/>
      <c r="J38" s="38"/>
    </row>
    <row r="39" spans="2:10" x14ac:dyDescent="0.25">
      <c r="B39" s="19" t="s">
        <v>65</v>
      </c>
      <c r="C39" s="29" t="str">
        <f t="shared" si="0"/>
        <v/>
      </c>
      <c r="D39" s="47"/>
      <c r="E39" s="35"/>
      <c r="F39" s="26"/>
      <c r="G39" s="36"/>
      <c r="H39" s="37"/>
      <c r="I39" s="37"/>
      <c r="J39" s="38"/>
    </row>
    <row r="40" spans="2:10" x14ac:dyDescent="0.25">
      <c r="B40" s="19" t="s">
        <v>66</v>
      </c>
      <c r="C40" s="29" t="str">
        <f t="shared" si="0"/>
        <v/>
      </c>
      <c r="D40" s="47"/>
      <c r="E40" s="35"/>
      <c r="F40" s="26"/>
      <c r="G40" s="36"/>
      <c r="H40" s="37"/>
      <c r="I40" s="37"/>
      <c r="J40" s="38"/>
    </row>
    <row r="41" spans="2:10" x14ac:dyDescent="0.25">
      <c r="B41" s="19" t="s">
        <v>67</v>
      </c>
      <c r="C41" s="29" t="str">
        <f t="shared" si="0"/>
        <v/>
      </c>
      <c r="D41" s="47"/>
      <c r="E41" s="35"/>
      <c r="F41" s="26"/>
      <c r="G41" s="36"/>
      <c r="H41" s="37"/>
      <c r="I41" s="37"/>
      <c r="J41" s="38"/>
    </row>
    <row r="42" spans="2:10" x14ac:dyDescent="0.25">
      <c r="B42" s="19" t="s">
        <v>68</v>
      </c>
      <c r="C42" s="29" t="str">
        <f t="shared" si="0"/>
        <v/>
      </c>
      <c r="D42" s="47"/>
      <c r="E42" s="35"/>
      <c r="F42" s="26"/>
      <c r="G42" s="36"/>
      <c r="H42" s="37"/>
      <c r="I42" s="37"/>
      <c r="J42" s="38"/>
    </row>
    <row r="43" spans="2:10" x14ac:dyDescent="0.25">
      <c r="B43" s="19" t="s">
        <v>69</v>
      </c>
      <c r="C43" s="29" t="str">
        <f t="shared" si="0"/>
        <v/>
      </c>
      <c r="D43" s="47"/>
      <c r="E43" s="35"/>
      <c r="F43" s="26"/>
      <c r="G43" s="36"/>
      <c r="H43" s="37"/>
      <c r="I43" s="37"/>
      <c r="J43" s="38"/>
    </row>
    <row r="44" spans="2:10" x14ac:dyDescent="0.25">
      <c r="B44" s="19" t="s">
        <v>70</v>
      </c>
      <c r="C44" s="29" t="str">
        <f t="shared" si="0"/>
        <v/>
      </c>
      <c r="D44" s="47"/>
      <c r="E44" s="35"/>
      <c r="F44" s="26"/>
      <c r="G44" s="36"/>
      <c r="H44" s="37"/>
      <c r="I44" s="37"/>
      <c r="J44" s="38"/>
    </row>
    <row r="45" spans="2:10" x14ac:dyDescent="0.25">
      <c r="B45" s="19" t="s">
        <v>71</v>
      </c>
      <c r="C45" s="29" t="str">
        <f t="shared" si="0"/>
        <v/>
      </c>
      <c r="D45" s="47"/>
      <c r="E45" s="35"/>
      <c r="F45" s="26"/>
      <c r="G45" s="36"/>
      <c r="H45" s="37"/>
      <c r="I45" s="37"/>
      <c r="J45" s="38"/>
    </row>
    <row r="46" spans="2:10" x14ac:dyDescent="0.25">
      <c r="B46" s="19" t="s">
        <v>72</v>
      </c>
      <c r="C46" s="29" t="str">
        <f t="shared" si="0"/>
        <v/>
      </c>
      <c r="D46" s="47"/>
      <c r="E46" s="35"/>
      <c r="F46" s="26"/>
      <c r="G46" s="36"/>
      <c r="H46" s="37"/>
      <c r="I46" s="37"/>
      <c r="J46" s="38"/>
    </row>
    <row r="47" spans="2:10" x14ac:dyDescent="0.25">
      <c r="B47" s="19" t="s">
        <v>73</v>
      </c>
      <c r="C47" s="29" t="str">
        <f t="shared" si="0"/>
        <v/>
      </c>
      <c r="D47" s="47"/>
      <c r="E47" s="35"/>
      <c r="F47" s="26"/>
      <c r="G47" s="36"/>
      <c r="H47" s="37"/>
      <c r="I47" s="37"/>
      <c r="J47" s="38"/>
    </row>
    <row r="48" spans="2:10" x14ac:dyDescent="0.25">
      <c r="B48" s="19" t="s">
        <v>74</v>
      </c>
      <c r="C48" s="29" t="str">
        <f t="shared" si="0"/>
        <v/>
      </c>
      <c r="D48" s="47"/>
      <c r="E48" s="35"/>
      <c r="F48" s="26"/>
      <c r="G48" s="36"/>
      <c r="H48" s="37"/>
      <c r="I48" s="37"/>
      <c r="J48" s="38"/>
    </row>
    <row r="49" spans="1:10" ht="15.75" thickBot="1" x14ac:dyDescent="0.3">
      <c r="B49" s="19" t="s">
        <v>75</v>
      </c>
      <c r="C49" s="29" t="str">
        <f t="shared" si="0"/>
        <v/>
      </c>
      <c r="D49" s="47"/>
      <c r="E49" s="48"/>
      <c r="F49" s="26"/>
      <c r="G49" s="36"/>
      <c r="H49" s="37"/>
      <c r="I49" s="37"/>
      <c r="J49" s="38"/>
    </row>
    <row r="50" spans="1:10" ht="6.75" customHeight="1" thickTop="1" x14ac:dyDescent="0.25">
      <c r="D50" s="44"/>
    </row>
    <row r="51" spans="1:10" x14ac:dyDescent="0.25">
      <c r="A51" s="23" t="s">
        <v>43</v>
      </c>
      <c r="B51" s="246" t="s">
        <v>44</v>
      </c>
      <c r="C51" s="246"/>
      <c r="D51" s="46"/>
    </row>
    <row r="52" spans="1:10" x14ac:dyDescent="0.25">
      <c r="B52" s="225" t="s">
        <v>45</v>
      </c>
      <c r="C52" s="225"/>
      <c r="D52" s="49"/>
    </row>
    <row r="53" spans="1:10" x14ac:dyDescent="0.25">
      <c r="B53" s="223" t="s">
        <v>46</v>
      </c>
      <c r="C53" s="223"/>
    </row>
    <row r="54" spans="1:10" ht="22.5" customHeight="1" x14ac:dyDescent="0.25">
      <c r="B54" s="19" t="s">
        <v>47</v>
      </c>
    </row>
    <row r="55" spans="1:10" ht="160.5" customHeight="1" x14ac:dyDescent="0.25">
      <c r="B55" s="227"/>
      <c r="C55" s="229"/>
    </row>
  </sheetData>
  <mergeCells count="9">
    <mergeCell ref="B52:C52"/>
    <mergeCell ref="B53:C53"/>
    <mergeCell ref="B55:C55"/>
    <mergeCell ref="E1:J1"/>
    <mergeCell ref="A2:C2"/>
    <mergeCell ref="E2:J4"/>
    <mergeCell ref="A3:C3"/>
    <mergeCell ref="B5:C5"/>
    <mergeCell ref="B51:C51"/>
  </mergeCells>
  <pageMargins left="0.70866141732283472" right="0.31496062992125984" top="0.31496062992125984" bottom="0.31496062992125984"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
  <sheetViews>
    <sheetView showGridLines="0" workbookViewId="0">
      <selection activeCell="J22" sqref="J22"/>
    </sheetView>
  </sheetViews>
  <sheetFormatPr baseColWidth="10" defaultRowHeight="15" x14ac:dyDescent="0.25"/>
  <sheetData/>
  <sheetProtection sheet="1" objects="1" scenarios="1"/>
  <pageMargins left="0.39370078740157483" right="0.39370078740157483" top="0.78740157480314965" bottom="0.3937007874015748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6600"/>
  </sheetPr>
  <dimension ref="A1"/>
  <sheetViews>
    <sheetView showGridLines="0" tabSelected="1" workbookViewId="0">
      <selection activeCell="G9" sqref="G9"/>
    </sheetView>
  </sheetViews>
  <sheetFormatPr baseColWidth="10" defaultRowHeight="15" x14ac:dyDescent="0.25"/>
  <cols>
    <col min="1" max="1" width="1.7109375" customWidth="1"/>
    <col min="9" max="9" width="13.140625" customWidth="1"/>
  </cols>
  <sheetData/>
  <sheetProtection sheet="1" objects="1" scenarios="1" selectLockedCells="1" selectUnlockedCells="1"/>
  <pageMargins left="0.39370078740157483" right="0.39370078740157483" top="0.39370078740157483" bottom="0.39370078740157483" header="0.31496062992125984" footer="0.31496062992125984"/>
  <pageSetup paperSize="9" orientation="portrait" verticalDpi="1200" r:id="rId1"/>
  <drawing r:id="rId2"/>
  <legacyDrawing r:id="rId3"/>
  <oleObjects>
    <mc:AlternateContent xmlns:mc="http://schemas.openxmlformats.org/markup-compatibility/2006">
      <mc:Choice Requires="x14">
        <oleObject progId="Dokument" shapeId="12289" r:id="rId4">
          <objectPr defaultSize="0" r:id="rId5">
            <anchor moveWithCells="1">
              <from>
                <xdr:col>1</xdr:col>
                <xdr:colOff>0</xdr:colOff>
                <xdr:row>0</xdr:row>
                <xdr:rowOff>0</xdr:rowOff>
              </from>
              <to>
                <xdr:col>8</xdr:col>
                <xdr:colOff>781050</xdr:colOff>
                <xdr:row>52</xdr:row>
                <xdr:rowOff>38100</xdr:rowOff>
              </to>
            </anchor>
          </objectPr>
        </oleObject>
      </mc:Choice>
      <mc:Fallback>
        <oleObject progId="Dokument" shapeId="12289"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0"/>
  <sheetViews>
    <sheetView showGridLines="0" topLeftCell="F7" workbookViewId="0">
      <selection activeCell="D22" sqref="D22"/>
    </sheetView>
  </sheetViews>
  <sheetFormatPr baseColWidth="10" defaultRowHeight="15" x14ac:dyDescent="0.25"/>
  <cols>
    <col min="1" max="1" width="11.42578125" style="14"/>
    <col min="2" max="2" width="11.42578125" style="57"/>
    <col min="3" max="26" width="10.7109375" style="14" customWidth="1"/>
    <col min="27" max="27" width="2.140625" style="14" customWidth="1"/>
    <col min="28" max="86" width="4.140625" style="14" customWidth="1"/>
    <col min="87" max="16384" width="11.42578125" style="14"/>
  </cols>
  <sheetData>
    <row r="1" spans="1:26" ht="18.75" x14ac:dyDescent="0.3">
      <c r="A1" s="59" t="s">
        <v>99</v>
      </c>
      <c r="E1" s="1"/>
      <c r="F1" s="2"/>
      <c r="G1" s="2"/>
      <c r="H1" s="2"/>
      <c r="I1" s="3"/>
    </row>
    <row r="2" spans="1:26" x14ac:dyDescent="0.25">
      <c r="E2" s="4">
        <v>2</v>
      </c>
      <c r="F2" s="6"/>
      <c r="G2" s="5" t="s">
        <v>0</v>
      </c>
      <c r="H2" s="6"/>
      <c r="I2" s="7"/>
    </row>
    <row r="3" spans="1:26" x14ac:dyDescent="0.25">
      <c r="E3" s="58" t="b">
        <f>E2=2</f>
        <v>1</v>
      </c>
      <c r="F3" s="6"/>
      <c r="G3" s="5"/>
      <c r="H3" s="6"/>
      <c r="I3" s="7"/>
    </row>
    <row r="4" spans="1:26" x14ac:dyDescent="0.25">
      <c r="E4" s="13" t="s">
        <v>3</v>
      </c>
      <c r="F4" s="12" t="s">
        <v>4</v>
      </c>
      <c r="G4" s="11" t="s">
        <v>1</v>
      </c>
      <c r="H4" s="11" t="s">
        <v>2</v>
      </c>
      <c r="I4" s="7"/>
    </row>
    <row r="5" spans="1:26" x14ac:dyDescent="0.25">
      <c r="E5" s="13">
        <v>0</v>
      </c>
      <c r="F5" s="12">
        <v>0</v>
      </c>
      <c r="G5" s="12">
        <v>0</v>
      </c>
      <c r="H5" s="12">
        <v>6</v>
      </c>
      <c r="I5" s="7"/>
    </row>
    <row r="6" spans="1:26" x14ac:dyDescent="0.25">
      <c r="E6" s="13">
        <v>6</v>
      </c>
      <c r="F6" s="12">
        <f>Klasse!AI11</f>
        <v>4</v>
      </c>
      <c r="G6" s="12">
        <f>IF($E$3,E6,F6)</f>
        <v>6</v>
      </c>
      <c r="H6" s="12">
        <v>5</v>
      </c>
      <c r="I6" s="7"/>
    </row>
    <row r="7" spans="1:26" x14ac:dyDescent="0.25">
      <c r="E7" s="13">
        <v>12</v>
      </c>
      <c r="F7" s="12">
        <f>Klasse!AH11</f>
        <v>9</v>
      </c>
      <c r="G7" s="12">
        <f>IF($E$3,E7,F7)</f>
        <v>12</v>
      </c>
      <c r="H7" s="12">
        <v>4</v>
      </c>
      <c r="I7" s="7"/>
    </row>
    <row r="8" spans="1:26" x14ac:dyDescent="0.25">
      <c r="E8" s="13">
        <v>18</v>
      </c>
      <c r="F8" s="12">
        <f>Klasse!AG11</f>
        <v>16</v>
      </c>
      <c r="G8" s="12">
        <f>IF($E$3,E8,F8)</f>
        <v>18</v>
      </c>
      <c r="H8" s="12">
        <v>3</v>
      </c>
      <c r="I8" s="7"/>
    </row>
    <row r="9" spans="1:26" x14ac:dyDescent="0.25">
      <c r="E9" s="13">
        <v>23</v>
      </c>
      <c r="F9" s="12">
        <f>Klasse!AF11</f>
        <v>22</v>
      </c>
      <c r="G9" s="12">
        <f>IF($E$3,E9,F9)</f>
        <v>23</v>
      </c>
      <c r="H9" s="12">
        <v>2</v>
      </c>
      <c r="I9" s="7"/>
    </row>
    <row r="10" spans="1:26" x14ac:dyDescent="0.25">
      <c r="E10" s="13">
        <v>28</v>
      </c>
      <c r="F10" s="12">
        <f>Klasse!AE11</f>
        <v>26</v>
      </c>
      <c r="G10" s="12">
        <f>IF($E$3,E10,F10)</f>
        <v>28</v>
      </c>
      <c r="H10" s="12">
        <v>1</v>
      </c>
      <c r="I10" s="7"/>
    </row>
    <row r="11" spans="1:26" ht="15.75" thickBot="1" x14ac:dyDescent="0.3">
      <c r="E11" s="8"/>
      <c r="F11" s="9"/>
      <c r="G11" s="9"/>
      <c r="H11" s="9"/>
      <c r="I11" s="10"/>
    </row>
    <row r="12" spans="1:26" ht="18.75" x14ac:dyDescent="0.3">
      <c r="A12" s="59" t="s">
        <v>98</v>
      </c>
    </row>
    <row r="13" spans="1:26" ht="34.5" customHeight="1" x14ac:dyDescent="0.25">
      <c r="B13" s="57" t="s">
        <v>97</v>
      </c>
      <c r="C13" s="14" t="str">
        <f>Klasse!$L$3</f>
        <v/>
      </c>
      <c r="E13" s="247" t="str">
        <f>CONCATENATE(Klasse!A1,CHAR(10),"Klasse ",Klasse!E3)</f>
        <v xml:space="preserve">Zentrale Klassenarbeit Schuljahrgang 6 - Mathematik Gymnasium 2018
Klasse </v>
      </c>
      <c r="F13" s="247"/>
      <c r="G13" s="247"/>
      <c r="H13" s="247"/>
      <c r="I13" s="247"/>
      <c r="J13" s="247"/>
      <c r="K13" s="247"/>
      <c r="L13" s="247"/>
      <c r="M13" s="247"/>
      <c r="N13" s="247"/>
      <c r="O13" s="247"/>
      <c r="P13" s="247"/>
      <c r="Q13" s="247"/>
      <c r="R13" s="247"/>
      <c r="S13" s="247"/>
      <c r="T13" s="247"/>
      <c r="U13" s="247"/>
      <c r="V13" s="247"/>
      <c r="W13" s="247"/>
      <c r="X13" s="247"/>
      <c r="Y13" s="247"/>
      <c r="Z13" s="247"/>
    </row>
    <row r="14" spans="1:26" ht="9" customHeight="1" x14ac:dyDescent="0.25"/>
    <row r="15" spans="1:26" x14ac:dyDescent="0.25">
      <c r="B15" s="57" t="s">
        <v>96</v>
      </c>
      <c r="C15" s="143">
        <v>1</v>
      </c>
      <c r="D15" s="143">
        <v>1</v>
      </c>
      <c r="E15" s="143">
        <v>1</v>
      </c>
      <c r="F15" s="143">
        <v>1</v>
      </c>
      <c r="G15" s="143">
        <v>1</v>
      </c>
      <c r="H15" s="143">
        <v>1</v>
      </c>
      <c r="I15" s="143">
        <v>1</v>
      </c>
      <c r="J15" s="143">
        <v>1</v>
      </c>
      <c r="K15" s="143">
        <v>1</v>
      </c>
      <c r="L15" s="143">
        <v>1</v>
      </c>
      <c r="M15" s="143">
        <v>1</v>
      </c>
      <c r="N15" s="143">
        <v>1</v>
      </c>
      <c r="O15" s="143">
        <v>2</v>
      </c>
      <c r="P15" s="143">
        <v>2</v>
      </c>
      <c r="Q15" s="143">
        <v>1</v>
      </c>
      <c r="R15" s="143">
        <v>1</v>
      </c>
      <c r="S15" s="143">
        <v>2</v>
      </c>
      <c r="T15" s="143">
        <v>1</v>
      </c>
      <c r="U15" s="143">
        <v>1</v>
      </c>
      <c r="V15" s="143">
        <v>1</v>
      </c>
      <c r="W15" s="143">
        <v>2</v>
      </c>
      <c r="X15" s="143">
        <v>1</v>
      </c>
      <c r="Y15" s="143">
        <v>2</v>
      </c>
      <c r="Z15" s="143">
        <v>2</v>
      </c>
    </row>
    <row r="16" spans="1:26" ht="15" customHeight="1" x14ac:dyDescent="0.25">
      <c r="C16" s="144" t="s">
        <v>102</v>
      </c>
      <c r="D16" s="144"/>
      <c r="E16" s="144"/>
      <c r="F16" s="144"/>
      <c r="G16" s="144"/>
      <c r="H16" s="144"/>
      <c r="I16" s="144"/>
      <c r="J16" s="144"/>
      <c r="K16" s="144"/>
      <c r="L16" s="144"/>
      <c r="M16" s="144" t="s">
        <v>103</v>
      </c>
      <c r="N16" s="144"/>
      <c r="O16" s="144"/>
      <c r="P16" s="144"/>
      <c r="Q16" s="144" t="s">
        <v>104</v>
      </c>
      <c r="R16" s="144"/>
      <c r="S16" s="144"/>
      <c r="T16" s="144" t="s">
        <v>105</v>
      </c>
      <c r="U16" s="144"/>
      <c r="V16" s="144"/>
      <c r="W16" s="144"/>
      <c r="X16" s="144" t="s">
        <v>106</v>
      </c>
      <c r="Y16" s="144"/>
      <c r="Z16" s="144"/>
    </row>
    <row r="17" spans="1:27" ht="50.25" customHeight="1" x14ac:dyDescent="0.25">
      <c r="C17" s="145" t="s">
        <v>225</v>
      </c>
      <c r="D17" s="145" t="s">
        <v>226</v>
      </c>
      <c r="E17" s="145" t="s">
        <v>227</v>
      </c>
      <c r="F17" s="145" t="s">
        <v>228</v>
      </c>
      <c r="G17" s="145" t="s">
        <v>229</v>
      </c>
      <c r="H17" s="145" t="s">
        <v>230</v>
      </c>
      <c r="I17" s="145" t="s">
        <v>231</v>
      </c>
      <c r="J17" s="145" t="s">
        <v>232</v>
      </c>
      <c r="K17" s="145" t="s">
        <v>233</v>
      </c>
      <c r="L17" s="145" t="s">
        <v>234</v>
      </c>
      <c r="M17" s="145" t="s">
        <v>235</v>
      </c>
      <c r="N17" s="145" t="s">
        <v>236</v>
      </c>
      <c r="O17" s="145" t="s">
        <v>237</v>
      </c>
      <c r="P17" s="145" t="s">
        <v>238</v>
      </c>
      <c r="Q17" s="145" t="s">
        <v>239</v>
      </c>
      <c r="R17" s="145" t="s">
        <v>240</v>
      </c>
      <c r="S17" s="145" t="s">
        <v>241</v>
      </c>
      <c r="T17" s="145" t="s">
        <v>242</v>
      </c>
      <c r="U17" s="145" t="s">
        <v>243</v>
      </c>
      <c r="V17" s="145" t="s">
        <v>247</v>
      </c>
      <c r="W17" s="145" t="s">
        <v>101</v>
      </c>
      <c r="X17" s="145" t="s">
        <v>244</v>
      </c>
      <c r="Y17" s="145" t="s">
        <v>245</v>
      </c>
      <c r="Z17" s="146" t="s">
        <v>246</v>
      </c>
    </row>
    <row r="18" spans="1:27" ht="45" customHeight="1" x14ac:dyDescent="0.25">
      <c r="C18" s="143" t="s">
        <v>201</v>
      </c>
      <c r="D18" s="143" t="s">
        <v>202</v>
      </c>
      <c r="E18" s="143" t="s">
        <v>203</v>
      </c>
      <c r="F18" s="143" t="s">
        <v>204</v>
      </c>
      <c r="G18" s="143" t="s">
        <v>205</v>
      </c>
      <c r="H18" s="143" t="s">
        <v>206</v>
      </c>
      <c r="I18" s="143" t="s">
        <v>207</v>
      </c>
      <c r="J18" s="143" t="s">
        <v>208</v>
      </c>
      <c r="K18" s="143" t="s">
        <v>209</v>
      </c>
      <c r="L18" s="143" t="s">
        <v>210</v>
      </c>
      <c r="M18" s="143" t="s">
        <v>211</v>
      </c>
      <c r="N18" s="143" t="s">
        <v>212</v>
      </c>
      <c r="O18" s="143" t="s">
        <v>213</v>
      </c>
      <c r="P18" s="143" t="s">
        <v>214</v>
      </c>
      <c r="Q18" s="143" t="s">
        <v>215</v>
      </c>
      <c r="R18" s="143" t="s">
        <v>216</v>
      </c>
      <c r="S18" s="143" t="s">
        <v>217</v>
      </c>
      <c r="T18" s="143" t="s">
        <v>218</v>
      </c>
      <c r="U18" s="143" t="s">
        <v>219</v>
      </c>
      <c r="V18" s="143" t="s">
        <v>220</v>
      </c>
      <c r="W18" s="143" t="s">
        <v>221</v>
      </c>
      <c r="X18" s="143" t="s">
        <v>222</v>
      </c>
      <c r="Y18" s="143" t="s">
        <v>223</v>
      </c>
      <c r="Z18" s="143" t="s">
        <v>224</v>
      </c>
    </row>
    <row r="19" spans="1:27" ht="15" customHeight="1" x14ac:dyDescent="0.25">
      <c r="B19" s="57" t="s">
        <v>95</v>
      </c>
      <c r="C19" s="60" t="str">
        <f>Klasse!C$40</f>
        <v/>
      </c>
      <c r="D19" s="60" t="str">
        <f>Klasse!D$40</f>
        <v/>
      </c>
      <c r="E19" s="60" t="str">
        <f>Klasse!E$40</f>
        <v/>
      </c>
      <c r="F19" s="60" t="str">
        <f>Klasse!F$40</f>
        <v/>
      </c>
      <c r="G19" s="60" t="str">
        <f>Klasse!G$40</f>
        <v/>
      </c>
      <c r="H19" s="60" t="str">
        <f>Klasse!H$40</f>
        <v/>
      </c>
      <c r="I19" s="60" t="str">
        <f>Klasse!I$40</f>
        <v/>
      </c>
      <c r="J19" s="60" t="str">
        <f>Klasse!J$40</f>
        <v/>
      </c>
      <c r="K19" s="60" t="str">
        <f>Klasse!K$40</f>
        <v/>
      </c>
      <c r="L19" s="60" t="str">
        <f>Klasse!L$40</f>
        <v/>
      </c>
      <c r="M19" s="60" t="str">
        <f>Klasse!M$40</f>
        <v/>
      </c>
      <c r="N19" s="60" t="str">
        <f>Klasse!N$40</f>
        <v/>
      </c>
      <c r="O19" s="60" t="str">
        <f>Klasse!O$40</f>
        <v/>
      </c>
      <c r="P19" s="60" t="str">
        <f>Klasse!P$40</f>
        <v/>
      </c>
      <c r="Q19" s="60" t="str">
        <f>Klasse!Q$40</f>
        <v/>
      </c>
      <c r="R19" s="60" t="str">
        <f>Klasse!R$40</f>
        <v/>
      </c>
      <c r="S19" s="60" t="str">
        <f>Klasse!S$40</f>
        <v/>
      </c>
      <c r="T19" s="60" t="str">
        <f>Klasse!T$40</f>
        <v/>
      </c>
      <c r="U19" s="60" t="str">
        <f>Klasse!U$40</f>
        <v/>
      </c>
      <c r="V19" s="60" t="str">
        <f>Klasse!V$40</f>
        <v/>
      </c>
      <c r="W19" s="60" t="str">
        <f>Klasse!W$40</f>
        <v/>
      </c>
      <c r="X19" s="60" t="str">
        <f>Klasse!X$40</f>
        <v/>
      </c>
      <c r="Y19" s="60" t="str">
        <f>Klasse!Y$40</f>
        <v/>
      </c>
      <c r="Z19" s="60" t="str">
        <f>Klasse!Z$40</f>
        <v/>
      </c>
      <c r="AA19" s="15"/>
    </row>
    <row r="20" spans="1:27" x14ac:dyDescent="0.25">
      <c r="B20" s="57" t="s">
        <v>8</v>
      </c>
      <c r="C20" s="61" t="str">
        <f>Klasse!C$39</f>
        <v/>
      </c>
      <c r="D20" s="61" t="str">
        <f>Klasse!D$39</f>
        <v/>
      </c>
      <c r="E20" s="61" t="str">
        <f>Klasse!E$39</f>
        <v/>
      </c>
      <c r="F20" s="61" t="str">
        <f>Klasse!F$39</f>
        <v/>
      </c>
      <c r="G20" s="61" t="str">
        <f>Klasse!G$39</f>
        <v/>
      </c>
      <c r="H20" s="61" t="str">
        <f>Klasse!H$39</f>
        <v/>
      </c>
      <c r="I20" s="61" t="str">
        <f>Klasse!I$39</f>
        <v/>
      </c>
      <c r="J20" s="61" t="str">
        <f>Klasse!J$39</f>
        <v/>
      </c>
      <c r="K20" s="61" t="str">
        <f>Klasse!K$39</f>
        <v/>
      </c>
      <c r="L20" s="61" t="str">
        <f>Klasse!L$39</f>
        <v/>
      </c>
      <c r="M20" s="61" t="str">
        <f>Klasse!M$39</f>
        <v/>
      </c>
      <c r="N20" s="61" t="str">
        <f>Klasse!N$39</f>
        <v/>
      </c>
      <c r="O20" s="61" t="str">
        <f>Klasse!O$39</f>
        <v/>
      </c>
      <c r="P20" s="61" t="str">
        <f>Klasse!P$39</f>
        <v/>
      </c>
      <c r="Q20" s="61" t="str">
        <f>Klasse!Q$39</f>
        <v/>
      </c>
      <c r="R20" s="61" t="str">
        <f>Klasse!R$39</f>
        <v/>
      </c>
      <c r="S20" s="61" t="str">
        <f>Klasse!S$39</f>
        <v/>
      </c>
      <c r="T20" s="61" t="str">
        <f>Klasse!T$39</f>
        <v/>
      </c>
      <c r="U20" s="61" t="str">
        <f>Klasse!U$39</f>
        <v/>
      </c>
      <c r="V20" s="61" t="str">
        <f>Klasse!V$39</f>
        <v/>
      </c>
      <c r="W20" s="61" t="str">
        <f>Klasse!W$39</f>
        <v/>
      </c>
      <c r="X20" s="61" t="str">
        <f>Klasse!X$39</f>
        <v/>
      </c>
      <c r="Y20" s="61" t="str">
        <f>Klasse!Y$39</f>
        <v/>
      </c>
      <c r="Z20" s="61" t="str">
        <f>Klasse!Z$39</f>
        <v/>
      </c>
    </row>
    <row r="22" spans="1:27" ht="18.75" x14ac:dyDescent="0.3">
      <c r="A22" s="59" t="s">
        <v>100</v>
      </c>
    </row>
    <row r="23" spans="1:27" ht="31.5" customHeight="1" x14ac:dyDescent="0.25">
      <c r="B23" s="57" t="s">
        <v>97</v>
      </c>
      <c r="C23" s="14" t="str">
        <f>Meldedaten!D6</f>
        <v/>
      </c>
      <c r="E23" s="247" t="s">
        <v>176</v>
      </c>
      <c r="F23" s="247"/>
      <c r="G23" s="247"/>
      <c r="H23" s="247"/>
      <c r="I23" s="247"/>
      <c r="J23" s="247"/>
      <c r="K23" s="247"/>
      <c r="L23" s="247"/>
      <c r="M23" s="247"/>
      <c r="N23" s="247"/>
      <c r="O23" s="247"/>
      <c r="P23" s="247"/>
      <c r="Q23" s="247"/>
      <c r="R23" s="247"/>
      <c r="S23" s="247"/>
      <c r="T23" s="247"/>
      <c r="U23" s="247"/>
      <c r="V23" s="247"/>
      <c r="W23" s="247"/>
      <c r="X23" s="247"/>
      <c r="Y23" s="247"/>
      <c r="Z23" s="247"/>
    </row>
    <row r="25" spans="1:27" x14ac:dyDescent="0.25">
      <c r="B25" s="57" t="s">
        <v>96</v>
      </c>
      <c r="C25" s="143">
        <v>1</v>
      </c>
      <c r="D25" s="143">
        <v>1</v>
      </c>
      <c r="E25" s="143">
        <v>1</v>
      </c>
      <c r="F25" s="143">
        <v>1</v>
      </c>
      <c r="G25" s="143">
        <v>1</v>
      </c>
      <c r="H25" s="143">
        <v>1</v>
      </c>
      <c r="I25" s="143">
        <v>1</v>
      </c>
      <c r="J25" s="143">
        <v>1</v>
      </c>
      <c r="K25" s="143">
        <v>1</v>
      </c>
      <c r="L25" s="143">
        <v>1</v>
      </c>
      <c r="M25" s="143">
        <v>1</v>
      </c>
      <c r="N25" s="143">
        <v>1</v>
      </c>
      <c r="O25" s="143">
        <v>2</v>
      </c>
      <c r="P25" s="143">
        <v>2</v>
      </c>
      <c r="Q25" s="143">
        <v>1</v>
      </c>
      <c r="R25" s="143">
        <v>1</v>
      </c>
      <c r="S25" s="143">
        <v>2</v>
      </c>
      <c r="T25" s="143">
        <v>1</v>
      </c>
      <c r="U25" s="143">
        <v>1</v>
      </c>
      <c r="V25" s="143">
        <v>1</v>
      </c>
      <c r="W25" s="143">
        <v>2</v>
      </c>
      <c r="X25" s="143">
        <v>1</v>
      </c>
      <c r="Y25" s="143">
        <v>2</v>
      </c>
      <c r="Z25" s="143">
        <v>2</v>
      </c>
    </row>
    <row r="26" spans="1:27" x14ac:dyDescent="0.25">
      <c r="C26" s="144" t="s">
        <v>102</v>
      </c>
      <c r="D26" s="144"/>
      <c r="E26" s="144"/>
      <c r="F26" s="144"/>
      <c r="G26" s="144"/>
      <c r="H26" s="144"/>
      <c r="I26" s="144"/>
      <c r="J26" s="144"/>
      <c r="K26" s="144"/>
      <c r="L26" s="144"/>
      <c r="M26" s="144" t="s">
        <v>103</v>
      </c>
      <c r="N26" s="144"/>
      <c r="O26" s="144"/>
      <c r="P26" s="144"/>
      <c r="Q26" s="144" t="s">
        <v>104</v>
      </c>
      <c r="R26" s="144"/>
      <c r="S26" s="144"/>
      <c r="T26" s="144" t="s">
        <v>105</v>
      </c>
      <c r="U26" s="144"/>
      <c r="V26" s="144"/>
      <c r="W26" s="144"/>
      <c r="X26" s="144" t="s">
        <v>106</v>
      </c>
      <c r="Y26" s="144"/>
      <c r="Z26" s="144"/>
    </row>
    <row r="27" spans="1:27" ht="38.25" x14ac:dyDescent="0.25">
      <c r="C27" s="145" t="s">
        <v>225</v>
      </c>
      <c r="D27" s="145" t="s">
        <v>226</v>
      </c>
      <c r="E27" s="145" t="s">
        <v>227</v>
      </c>
      <c r="F27" s="145" t="s">
        <v>228</v>
      </c>
      <c r="G27" s="145" t="s">
        <v>229</v>
      </c>
      <c r="H27" s="145" t="s">
        <v>230</v>
      </c>
      <c r="I27" s="145" t="s">
        <v>231</v>
      </c>
      <c r="J27" s="145" t="s">
        <v>232</v>
      </c>
      <c r="K27" s="145" t="s">
        <v>233</v>
      </c>
      <c r="L27" s="145" t="s">
        <v>234</v>
      </c>
      <c r="M27" s="145" t="s">
        <v>235</v>
      </c>
      <c r="N27" s="145" t="s">
        <v>236</v>
      </c>
      <c r="O27" s="145" t="s">
        <v>237</v>
      </c>
      <c r="P27" s="145" t="s">
        <v>238</v>
      </c>
      <c r="Q27" s="145" t="s">
        <v>239</v>
      </c>
      <c r="R27" s="145" t="s">
        <v>240</v>
      </c>
      <c r="S27" s="145" t="s">
        <v>241</v>
      </c>
      <c r="T27" s="145" t="s">
        <v>242</v>
      </c>
      <c r="U27" s="145" t="s">
        <v>243</v>
      </c>
      <c r="V27" s="145" t="s">
        <v>247</v>
      </c>
      <c r="W27" s="145" t="s">
        <v>101</v>
      </c>
      <c r="X27" s="145" t="s">
        <v>244</v>
      </c>
      <c r="Y27" s="145" t="s">
        <v>245</v>
      </c>
      <c r="Z27" s="146" t="s">
        <v>246</v>
      </c>
    </row>
    <row r="28" spans="1:27" ht="30" x14ac:dyDescent="0.25">
      <c r="C28" s="143" t="s">
        <v>201</v>
      </c>
      <c r="D28" s="143" t="s">
        <v>202</v>
      </c>
      <c r="E28" s="143" t="s">
        <v>203</v>
      </c>
      <c r="F28" s="143" t="s">
        <v>204</v>
      </c>
      <c r="G28" s="143" t="s">
        <v>205</v>
      </c>
      <c r="H28" s="143" t="s">
        <v>206</v>
      </c>
      <c r="I28" s="143" t="s">
        <v>207</v>
      </c>
      <c r="J28" s="143" t="s">
        <v>208</v>
      </c>
      <c r="K28" s="143" t="s">
        <v>209</v>
      </c>
      <c r="L28" s="143" t="s">
        <v>210</v>
      </c>
      <c r="M28" s="143" t="s">
        <v>211</v>
      </c>
      <c r="N28" s="143" t="s">
        <v>212</v>
      </c>
      <c r="O28" s="143" t="s">
        <v>213</v>
      </c>
      <c r="P28" s="143" t="s">
        <v>214</v>
      </c>
      <c r="Q28" s="143" t="s">
        <v>215</v>
      </c>
      <c r="R28" s="143" t="s">
        <v>216</v>
      </c>
      <c r="S28" s="143" t="s">
        <v>217</v>
      </c>
      <c r="T28" s="143" t="s">
        <v>218</v>
      </c>
      <c r="U28" s="143" t="s">
        <v>219</v>
      </c>
      <c r="V28" s="143" t="s">
        <v>220</v>
      </c>
      <c r="W28" s="143" t="s">
        <v>221</v>
      </c>
      <c r="X28" s="143" t="s">
        <v>222</v>
      </c>
      <c r="Y28" s="143" t="s">
        <v>223</v>
      </c>
      <c r="Z28" s="143" t="s">
        <v>224</v>
      </c>
    </row>
    <row r="29" spans="1:27" x14ac:dyDescent="0.25">
      <c r="B29" s="57" t="s">
        <v>95</v>
      </c>
      <c r="C29" s="60" t="e">
        <f>C30/($C$23*C25)</f>
        <v>#VALUE!</v>
      </c>
      <c r="D29" s="60" t="e">
        <f t="shared" ref="D29:Z29" si="0">D30/($C$23*D25)</f>
        <v>#VALUE!</v>
      </c>
      <c r="E29" s="60" t="e">
        <f t="shared" si="0"/>
        <v>#VALUE!</v>
      </c>
      <c r="F29" s="60" t="e">
        <f t="shared" si="0"/>
        <v>#VALUE!</v>
      </c>
      <c r="G29" s="60" t="e">
        <f t="shared" si="0"/>
        <v>#VALUE!</v>
      </c>
      <c r="H29" s="60" t="e">
        <f t="shared" si="0"/>
        <v>#VALUE!</v>
      </c>
      <c r="I29" s="60" t="e">
        <f t="shared" si="0"/>
        <v>#VALUE!</v>
      </c>
      <c r="J29" s="60" t="e">
        <f t="shared" si="0"/>
        <v>#VALUE!</v>
      </c>
      <c r="K29" s="60" t="e">
        <f t="shared" si="0"/>
        <v>#VALUE!</v>
      </c>
      <c r="L29" s="60" t="e">
        <f t="shared" si="0"/>
        <v>#VALUE!</v>
      </c>
      <c r="M29" s="60" t="e">
        <f t="shared" si="0"/>
        <v>#VALUE!</v>
      </c>
      <c r="N29" s="60" t="e">
        <f t="shared" si="0"/>
        <v>#VALUE!</v>
      </c>
      <c r="O29" s="60" t="e">
        <f t="shared" si="0"/>
        <v>#VALUE!</v>
      </c>
      <c r="P29" s="60" t="e">
        <f t="shared" si="0"/>
        <v>#VALUE!</v>
      </c>
      <c r="Q29" s="60" t="e">
        <f t="shared" si="0"/>
        <v>#VALUE!</v>
      </c>
      <c r="R29" s="60" t="e">
        <f t="shared" si="0"/>
        <v>#VALUE!</v>
      </c>
      <c r="S29" s="60" t="e">
        <f t="shared" si="0"/>
        <v>#VALUE!</v>
      </c>
      <c r="T29" s="60" t="e">
        <f t="shared" si="0"/>
        <v>#VALUE!</v>
      </c>
      <c r="U29" s="60" t="e">
        <f t="shared" si="0"/>
        <v>#VALUE!</v>
      </c>
      <c r="V29" s="60" t="e">
        <f t="shared" si="0"/>
        <v>#VALUE!</v>
      </c>
      <c r="W29" s="60" t="e">
        <f t="shared" si="0"/>
        <v>#VALUE!</v>
      </c>
      <c r="X29" s="60" t="e">
        <f t="shared" si="0"/>
        <v>#VALUE!</v>
      </c>
      <c r="Y29" s="60" t="e">
        <f t="shared" si="0"/>
        <v>#VALUE!</v>
      </c>
      <c r="Z29" s="60" t="e">
        <f t="shared" si="0"/>
        <v>#VALUE!</v>
      </c>
    </row>
    <row r="30" spans="1:27" x14ac:dyDescent="0.25">
      <c r="B30" s="57" t="s">
        <v>8</v>
      </c>
      <c r="C30" s="56" t="str">
        <f>Meldedaten!D9</f>
        <v/>
      </c>
      <c r="D30" s="56" t="str">
        <f>Meldedaten!D10</f>
        <v/>
      </c>
      <c r="E30" s="56" t="str">
        <f>Meldedaten!D11</f>
        <v/>
      </c>
      <c r="F30" s="56" t="str">
        <f>Meldedaten!D12</f>
        <v/>
      </c>
      <c r="G30" s="56" t="str">
        <f>Meldedaten!D13</f>
        <v/>
      </c>
      <c r="H30" s="56" t="str">
        <f>Meldedaten!D14</f>
        <v/>
      </c>
      <c r="I30" s="56" t="str">
        <f>Meldedaten!D15</f>
        <v/>
      </c>
      <c r="J30" s="56" t="str">
        <f>Meldedaten!D16</f>
        <v/>
      </c>
      <c r="K30" s="56" t="str">
        <f>Meldedaten!D17</f>
        <v/>
      </c>
      <c r="L30" s="56" t="str">
        <f>Meldedaten!D18</f>
        <v/>
      </c>
      <c r="M30" s="56" t="str">
        <f>Meldedaten!D19</f>
        <v/>
      </c>
      <c r="N30" s="56" t="str">
        <f>Meldedaten!D20</f>
        <v/>
      </c>
      <c r="O30" s="56" t="str">
        <f>Meldedaten!D21</f>
        <v/>
      </c>
      <c r="P30" s="56" t="str">
        <f>Meldedaten!D22</f>
        <v/>
      </c>
      <c r="Q30" s="56" t="str">
        <f>Meldedaten!D23</f>
        <v/>
      </c>
      <c r="R30" s="56" t="str">
        <f>Meldedaten!D24</f>
        <v/>
      </c>
      <c r="S30" s="56" t="str">
        <f>Meldedaten!D25</f>
        <v/>
      </c>
      <c r="T30" s="56" t="str">
        <f>Meldedaten!D26</f>
        <v/>
      </c>
      <c r="U30" s="56" t="str">
        <f>Meldedaten!D27</f>
        <v/>
      </c>
      <c r="V30" s="56" t="str">
        <f>Meldedaten!D28</f>
        <v/>
      </c>
      <c r="W30" s="56" t="str">
        <f>Meldedaten!D29</f>
        <v/>
      </c>
      <c r="X30" s="56" t="str">
        <f>Meldedaten!D30</f>
        <v/>
      </c>
      <c r="Y30" s="56" t="str">
        <f>Meldedaten!D31</f>
        <v/>
      </c>
      <c r="Z30" s="56" t="str">
        <f>Meldedaten!D32</f>
        <v/>
      </c>
    </row>
  </sheetData>
  <mergeCells count="2">
    <mergeCell ref="E13:Z13"/>
    <mergeCell ref="E23:Z23"/>
  </mergeCells>
  <pageMargins left="0.31496062992125984" right="0.31496062992125984" top="0.31496062992125984" bottom="0.31496062992125984"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5</vt:i4>
      </vt:variant>
    </vt:vector>
  </HeadingPairs>
  <TitlesOfParts>
    <vt:vector size="12" baseType="lpstr">
      <vt:lpstr>Klasse</vt:lpstr>
      <vt:lpstr>Diagramme Klasse</vt:lpstr>
      <vt:lpstr>Meldedaten</vt:lpstr>
      <vt:lpstr>Meldedaten_obl</vt:lpstr>
      <vt:lpstr>Diagramme Schule</vt:lpstr>
      <vt:lpstr>Anleitung</vt:lpstr>
      <vt:lpstr>Daten</vt:lpstr>
      <vt:lpstr>Klasse!Druckbereich</vt:lpstr>
      <vt:lpstr>Meldedaten!Druckbereich</vt:lpstr>
      <vt:lpstr>Meldedaten_obl!Druckbereich</vt:lpstr>
      <vt:lpstr>Meldedaten!Drucktitel</vt:lpstr>
      <vt:lpstr>Meldedaten_obl!Drucktitel</vt:lpstr>
    </vt:vector>
  </TitlesOfParts>
  <Company>Landesinstitut für Schulqualität und Lehrerbildung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Bouillon, Oliver</dc:creator>
  <cp:lastModifiedBy>Lehmann, Angela</cp:lastModifiedBy>
  <cp:lastPrinted>2017-05-15T09:05:35Z</cp:lastPrinted>
  <dcterms:created xsi:type="dcterms:W3CDTF">2017-03-23T11:42:30Z</dcterms:created>
  <dcterms:modified xsi:type="dcterms:W3CDTF">2018-05-16T08:11:50Z</dcterms:modified>
</cp:coreProperties>
</file>