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ml.chartshapes+xml"/>
  <Override PartName="/xl/charts/chart6.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4.xml" ContentType="application/vnd.openxmlformats-officedocument.drawingml.chartshapes+xml"/>
  <Override PartName="/xl/charts/chart12.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0" windowWidth="18915" windowHeight="12015" activeTab="5"/>
  </bookViews>
  <sheets>
    <sheet name="Klasse" sheetId="1" r:id="rId1"/>
    <sheet name="Diagramme Klasse" sheetId="3" r:id="rId2"/>
    <sheet name="Meldedaten mit Noten" sheetId="8" state="hidden" r:id="rId3"/>
    <sheet name="Meldedaten" sheetId="4" r:id="rId4"/>
    <sheet name="Diagramme Schule" sheetId="6" r:id="rId5"/>
    <sheet name="Anleitung" sheetId="9" r:id="rId6"/>
    <sheet name="Datenquelle" sheetId="2" state="hidden" r:id="rId7"/>
  </sheets>
  <definedNames>
    <definedName name="_xlnm.Print_Area" localSheetId="3">Meldedaten!$A$4:$C$39</definedName>
    <definedName name="_xlnm.Print_Area" localSheetId="2">'Meldedaten mit Noten'!$A$4:$C$55</definedName>
    <definedName name="_xlnm.Print_Titles" localSheetId="3">Meldedaten!$4:$5</definedName>
    <definedName name="_xlnm.Print_Titles" localSheetId="2">'Meldedaten mit Noten'!$4:$5</definedName>
  </definedNames>
  <calcPr calcId="145621"/>
</workbook>
</file>

<file path=xl/calcChain.xml><?xml version="1.0" encoding="utf-8"?>
<calcChain xmlns="http://schemas.openxmlformats.org/spreadsheetml/2006/main">
  <c r="C50" i="8" l="1"/>
  <c r="E49" i="8"/>
  <c r="C49" i="8" s="1"/>
  <c r="E48" i="8"/>
  <c r="C48" i="8" s="1"/>
  <c r="E47" i="8"/>
  <c r="C47" i="8" s="1"/>
  <c r="E46" i="8"/>
  <c r="C46" i="8"/>
  <c r="E45" i="8"/>
  <c r="C45" i="8" s="1"/>
  <c r="E44" i="8"/>
  <c r="C44" i="8" s="1"/>
  <c r="E43" i="8"/>
  <c r="C43" i="8" s="1"/>
  <c r="E42" i="8"/>
  <c r="C42" i="8"/>
  <c r="C25" i="8"/>
  <c r="C24" i="8"/>
  <c r="C17" i="8"/>
  <c r="C16" i="8"/>
  <c r="C9" i="8"/>
  <c r="C8" i="8"/>
  <c r="AA60" i="2" l="1"/>
  <c r="AB60" i="2"/>
  <c r="Z60" i="2"/>
  <c r="Y60" i="2"/>
  <c r="X60" i="2"/>
  <c r="K60" i="2"/>
  <c r="L60" i="2"/>
  <c r="M60" i="2"/>
  <c r="N60" i="2"/>
  <c r="O60" i="2"/>
  <c r="P60" i="2"/>
  <c r="Q60" i="2"/>
  <c r="R60" i="2"/>
  <c r="S60" i="2"/>
  <c r="T60" i="2"/>
  <c r="U60" i="2"/>
  <c r="V60" i="2"/>
  <c r="J60" i="2"/>
  <c r="H60" i="2"/>
  <c r="I60" i="2"/>
  <c r="G60" i="2"/>
  <c r="F60" i="2"/>
  <c r="D60" i="2"/>
  <c r="C60" i="2"/>
  <c r="AA72" i="2"/>
  <c r="AB72" i="2"/>
  <c r="Z72" i="2"/>
  <c r="M72" i="2"/>
  <c r="N72" i="2"/>
  <c r="O72" i="2"/>
  <c r="P72" i="2"/>
  <c r="Q72" i="2"/>
  <c r="R72" i="2"/>
  <c r="S72" i="2"/>
  <c r="T72" i="2"/>
  <c r="U72" i="2"/>
  <c r="V72" i="2"/>
  <c r="W72" i="2"/>
  <c r="X72" i="2"/>
  <c r="L72" i="2"/>
  <c r="D72" i="2"/>
  <c r="E72" i="2"/>
  <c r="F72" i="2"/>
  <c r="G72" i="2"/>
  <c r="H72" i="2"/>
  <c r="I72" i="2"/>
  <c r="J72" i="2"/>
  <c r="C72" i="2"/>
  <c r="K38" i="3"/>
  <c r="AC60" i="2" l="1"/>
  <c r="W60" i="2"/>
  <c r="K72" i="2"/>
  <c r="Y72" i="2"/>
  <c r="E60" i="2"/>
  <c r="AC72" i="2"/>
  <c r="C34" i="4" l="1"/>
  <c r="C9" i="4"/>
  <c r="C8" i="4"/>
  <c r="K1" i="3"/>
  <c r="C48" i="1"/>
  <c r="Y46" i="1"/>
  <c r="E15" i="8" s="1"/>
  <c r="C15" i="8" s="1"/>
  <c r="X46" i="1"/>
  <c r="E14" i="8" s="1"/>
  <c r="C14" i="8" s="1"/>
  <c r="W46" i="1"/>
  <c r="E13" i="8" s="1"/>
  <c r="C13" i="8" s="1"/>
  <c r="V46" i="1"/>
  <c r="E12" i="8" s="1"/>
  <c r="C12" i="8" s="1"/>
  <c r="U46" i="1"/>
  <c r="E11" i="8" s="1"/>
  <c r="C11" i="8" s="1"/>
  <c r="T46" i="1"/>
  <c r="E10" i="8" s="1"/>
  <c r="C10" i="8" s="1"/>
  <c r="AA41" i="1"/>
  <c r="AB39" i="2" s="1"/>
  <c r="Z41" i="1"/>
  <c r="AA39" i="2" s="1"/>
  <c r="Y41" i="1"/>
  <c r="Z28" i="2" s="1"/>
  <c r="X41" i="1"/>
  <c r="E30" i="4" s="1"/>
  <c r="C30" i="4" s="1"/>
  <c r="V52" i="2" s="1"/>
  <c r="W41" i="1"/>
  <c r="W39" i="2" s="1"/>
  <c r="V41" i="1"/>
  <c r="V39" i="2" s="1"/>
  <c r="U41" i="1"/>
  <c r="U39" i="2" s="1"/>
  <c r="T41" i="1"/>
  <c r="E26" i="4" s="1"/>
  <c r="C26" i="4" s="1"/>
  <c r="R52" i="2" s="1"/>
  <c r="S41" i="1"/>
  <c r="R41" i="1"/>
  <c r="Q41" i="1"/>
  <c r="P41" i="1"/>
  <c r="O41" i="1"/>
  <c r="N41" i="1"/>
  <c r="M41" i="1"/>
  <c r="L41" i="1"/>
  <c r="K41" i="1"/>
  <c r="J41" i="1"/>
  <c r="I41" i="1"/>
  <c r="H41" i="1"/>
  <c r="G41" i="1"/>
  <c r="F41" i="1"/>
  <c r="E41" i="1"/>
  <c r="D41" i="1"/>
  <c r="AC40" i="1"/>
  <c r="AB40" i="1"/>
  <c r="AC39" i="1"/>
  <c r="AB39" i="1"/>
  <c r="AC38" i="1"/>
  <c r="AB38" i="1"/>
  <c r="AC37" i="1"/>
  <c r="AB37" i="1"/>
  <c r="AC36" i="1"/>
  <c r="AB36" i="1"/>
  <c r="AC35" i="1"/>
  <c r="AB35" i="1"/>
  <c r="AC34" i="1"/>
  <c r="AB34" i="1"/>
  <c r="AC33" i="1"/>
  <c r="AB33" i="1"/>
  <c r="AC32" i="1"/>
  <c r="AB32" i="1"/>
  <c r="AC31" i="1"/>
  <c r="AB31" i="1"/>
  <c r="AC30" i="1"/>
  <c r="AB30" i="1"/>
  <c r="AC29" i="1"/>
  <c r="AB29" i="1"/>
  <c r="AC28" i="1"/>
  <c r="AB28" i="1"/>
  <c r="AC27" i="1"/>
  <c r="AB27" i="1"/>
  <c r="AC26" i="1"/>
  <c r="AB26" i="1"/>
  <c r="AC25" i="1"/>
  <c r="AB25" i="1"/>
  <c r="AC24" i="1"/>
  <c r="AB24" i="1"/>
  <c r="AC23" i="1"/>
  <c r="AB23" i="1"/>
  <c r="AC22" i="1"/>
  <c r="AB22" i="1"/>
  <c r="AC21" i="1"/>
  <c r="AB21" i="1"/>
  <c r="AC20" i="1"/>
  <c r="AB20" i="1"/>
  <c r="AC19" i="1"/>
  <c r="AB19" i="1"/>
  <c r="AC18" i="1"/>
  <c r="AB18" i="1"/>
  <c r="AB17" i="1"/>
  <c r="AC17" i="1" s="1"/>
  <c r="AB16" i="1"/>
  <c r="AC16" i="1" s="1"/>
  <c r="AB15" i="1"/>
  <c r="AC15" i="1" s="1"/>
  <c r="AB14" i="1"/>
  <c r="AC14" i="1" s="1"/>
  <c r="AB13" i="1"/>
  <c r="AC13" i="1" s="1"/>
  <c r="AB12" i="1"/>
  <c r="AC12" i="1" s="1"/>
  <c r="AB11" i="1"/>
  <c r="AC11" i="1" s="1"/>
  <c r="AB9" i="1"/>
  <c r="Z46" i="1" l="1"/>
  <c r="S39" i="2"/>
  <c r="E41" i="8"/>
  <c r="C41" i="8" s="1"/>
  <c r="R39" i="2"/>
  <c r="E40" i="8"/>
  <c r="C40" i="8" s="1"/>
  <c r="Q39" i="2"/>
  <c r="E39" i="8"/>
  <c r="C39" i="8" s="1"/>
  <c r="E22" i="4"/>
  <c r="C22" i="4" s="1"/>
  <c r="N52" i="2" s="1"/>
  <c r="P73" i="2" s="1"/>
  <c r="E38" i="8"/>
  <c r="C38" i="8" s="1"/>
  <c r="O39" i="2"/>
  <c r="E37" i="8"/>
  <c r="C37" i="8" s="1"/>
  <c r="N39" i="2"/>
  <c r="E36" i="8"/>
  <c r="C36" i="8" s="1"/>
  <c r="M39" i="2"/>
  <c r="E35" i="8"/>
  <c r="C35" i="8" s="1"/>
  <c r="E18" i="4"/>
  <c r="C18" i="4" s="1"/>
  <c r="J52" i="2" s="1"/>
  <c r="L73" i="2" s="1"/>
  <c r="E34" i="8"/>
  <c r="C34" i="8" s="1"/>
  <c r="J39" i="2"/>
  <c r="E33" i="8"/>
  <c r="C33" i="8" s="1"/>
  <c r="I39" i="2"/>
  <c r="E32" i="8"/>
  <c r="C32" i="8" s="1"/>
  <c r="I28" i="2"/>
  <c r="E31" i="8"/>
  <c r="C31" i="8" s="1"/>
  <c r="H28" i="2"/>
  <c r="E30" i="8"/>
  <c r="C30" i="8" s="1"/>
  <c r="E13" i="4"/>
  <c r="C13" i="4" s="1"/>
  <c r="E52" i="2" s="1"/>
  <c r="G61" i="2" s="1"/>
  <c r="E29" i="8"/>
  <c r="C29" i="8" s="1"/>
  <c r="E12" i="4"/>
  <c r="C12" i="4" s="1"/>
  <c r="D52" i="2" s="1"/>
  <c r="E73" i="2" s="1"/>
  <c r="E28" i="8"/>
  <c r="C28" i="8" s="1"/>
  <c r="D39" i="2"/>
  <c r="E27" i="8"/>
  <c r="C27" i="8" s="1"/>
  <c r="C39" i="2"/>
  <c r="E26" i="8"/>
  <c r="C26" i="8" s="1"/>
  <c r="E11" i="4"/>
  <c r="C11" i="4" s="1"/>
  <c r="C52" i="2" s="1"/>
  <c r="D73" i="2" s="1"/>
  <c r="E15" i="4"/>
  <c r="C15" i="4" s="1"/>
  <c r="G52" i="2" s="1"/>
  <c r="I61" i="2" s="1"/>
  <c r="E17" i="4"/>
  <c r="C17" i="4" s="1"/>
  <c r="I52" i="2" s="1"/>
  <c r="Y61" i="2" s="1"/>
  <c r="E19" i="4"/>
  <c r="C19" i="4" s="1"/>
  <c r="K52" i="2" s="1"/>
  <c r="E21" i="4"/>
  <c r="C21" i="4" s="1"/>
  <c r="M52" i="2" s="1"/>
  <c r="O73" i="2" s="1"/>
  <c r="E23" i="4"/>
  <c r="C23" i="4" s="1"/>
  <c r="O52" i="2" s="1"/>
  <c r="O61" i="2" s="1"/>
  <c r="E25" i="4"/>
  <c r="C25" i="4" s="1"/>
  <c r="Q52" i="2" s="1"/>
  <c r="Q61" i="2" s="1"/>
  <c r="E27" i="4"/>
  <c r="C27" i="4" s="1"/>
  <c r="S52" i="2" s="1"/>
  <c r="E29" i="4"/>
  <c r="C29" i="4" s="1"/>
  <c r="U52" i="2" s="1"/>
  <c r="E31" i="4"/>
  <c r="C31" i="4" s="1"/>
  <c r="W52" i="2" s="1"/>
  <c r="E33" i="4"/>
  <c r="C33" i="4" s="1"/>
  <c r="Y52" i="2" s="1"/>
  <c r="F20" i="2"/>
  <c r="J20" i="2"/>
  <c r="N20" i="2"/>
  <c r="R20" i="2"/>
  <c r="V20" i="2"/>
  <c r="C28" i="2"/>
  <c r="J28" i="2"/>
  <c r="N28" i="2"/>
  <c r="R28" i="2"/>
  <c r="V28" i="2"/>
  <c r="AA28" i="2"/>
  <c r="G39" i="2"/>
  <c r="L39" i="2"/>
  <c r="P39" i="2"/>
  <c r="T39" i="2"/>
  <c r="X39" i="2"/>
  <c r="G20" i="2"/>
  <c r="K20" i="2"/>
  <c r="O20" i="2"/>
  <c r="S20" i="2"/>
  <c r="W20" i="2"/>
  <c r="F28" i="2"/>
  <c r="K28" i="2"/>
  <c r="O28" i="2"/>
  <c r="S28" i="2"/>
  <c r="X28" i="2"/>
  <c r="AB28" i="2"/>
  <c r="H39" i="2"/>
  <c r="Z39" i="2"/>
  <c r="E10" i="4"/>
  <c r="C10" i="4" s="1"/>
  <c r="B52" i="2" s="1"/>
  <c r="C61" i="2" s="1"/>
  <c r="E14" i="4"/>
  <c r="C14" i="4" s="1"/>
  <c r="F52" i="2" s="1"/>
  <c r="H61" i="2" s="1"/>
  <c r="E16" i="4"/>
  <c r="C16" i="4" s="1"/>
  <c r="H52" i="2" s="1"/>
  <c r="I73" i="2" s="1"/>
  <c r="E20" i="4"/>
  <c r="C20" i="4" s="1"/>
  <c r="L52" i="2" s="1"/>
  <c r="L61" i="2" s="1"/>
  <c r="E24" i="4"/>
  <c r="C24" i="4" s="1"/>
  <c r="P52" i="2" s="1"/>
  <c r="E28" i="4"/>
  <c r="C28" i="4" s="1"/>
  <c r="T52" i="2" s="1"/>
  <c r="T61" i="2" s="1"/>
  <c r="E32" i="4"/>
  <c r="C32" i="4" s="1"/>
  <c r="X52" i="2" s="1"/>
  <c r="B20" i="2"/>
  <c r="H20" i="2"/>
  <c r="L20" i="2"/>
  <c r="P20" i="2"/>
  <c r="T20" i="2"/>
  <c r="X20" i="2"/>
  <c r="L28" i="2"/>
  <c r="P28" i="2"/>
  <c r="T28" i="2"/>
  <c r="Y28" i="2"/>
  <c r="AC48" i="1"/>
  <c r="C20" i="2"/>
  <c r="I20" i="2"/>
  <c r="M20" i="2"/>
  <c r="Q20" i="2"/>
  <c r="U20" i="2"/>
  <c r="Y20" i="2"/>
  <c r="M28" i="2"/>
  <c r="Q28" i="2"/>
  <c r="U28" i="2"/>
  <c r="N73" i="2"/>
  <c r="T73" i="2"/>
  <c r="R61" i="2"/>
  <c r="V73" i="2"/>
  <c r="X73" i="2"/>
  <c r="V61" i="2"/>
  <c r="AA61" i="2"/>
  <c r="AA73" i="2"/>
  <c r="J61" i="2"/>
  <c r="P61" i="2"/>
  <c r="R73" i="2"/>
  <c r="F61" i="2"/>
  <c r="M73" i="2"/>
  <c r="K61" i="2"/>
  <c r="U73" i="2"/>
  <c r="S61" i="2"/>
  <c r="W73" i="2"/>
  <c r="U61" i="2"/>
  <c r="Z61" i="2"/>
  <c r="Z73" i="2"/>
  <c r="AB61" i="2"/>
  <c r="AB73" i="2"/>
  <c r="O3" i="1"/>
  <c r="E7" i="4" s="1"/>
  <c r="C7" i="4" s="1"/>
  <c r="J46" i="2" s="1"/>
  <c r="E20" i="2"/>
  <c r="G28" i="2"/>
  <c r="F39" i="2"/>
  <c r="P42" i="1"/>
  <c r="Y42" i="1"/>
  <c r="D28" i="2"/>
  <c r="D20" i="2"/>
  <c r="E39" i="2"/>
  <c r="AC39" i="2"/>
  <c r="X45" i="1"/>
  <c r="E22" i="8" s="1"/>
  <c r="C22" i="8" s="1"/>
  <c r="U45" i="1"/>
  <c r="E19" i="8" s="1"/>
  <c r="C19" i="8" s="1"/>
  <c r="Y45" i="1"/>
  <c r="E23" i="8" s="1"/>
  <c r="C23" i="8" s="1"/>
  <c r="T45" i="1"/>
  <c r="E18" i="8" s="1"/>
  <c r="C18" i="8" s="1"/>
  <c r="V45" i="1"/>
  <c r="E20" i="8" s="1"/>
  <c r="C20" i="8" s="1"/>
  <c r="W45" i="1"/>
  <c r="E21" i="8" s="1"/>
  <c r="C21" i="8" s="1"/>
  <c r="E28" i="2" l="1"/>
  <c r="K39" i="2"/>
  <c r="D61" i="2"/>
  <c r="Q73" i="2"/>
  <c r="Q74" i="2" s="1"/>
  <c r="X61" i="2"/>
  <c r="H73" i="2"/>
  <c r="S73" i="2"/>
  <c r="N42" i="1"/>
  <c r="L29" i="2" s="1"/>
  <c r="N61" i="2"/>
  <c r="O42" i="1"/>
  <c r="M61" i="2"/>
  <c r="Y39" i="2"/>
  <c r="W28" i="2"/>
  <c r="I53" i="2"/>
  <c r="J73" i="2"/>
  <c r="AC28" i="2"/>
  <c r="AC29" i="2" s="1"/>
  <c r="D33" i="2" s="1"/>
  <c r="I42" i="1"/>
  <c r="H40" i="2" s="1"/>
  <c r="G73" i="2"/>
  <c r="F73" i="2"/>
  <c r="Y40" i="2"/>
  <c r="E42" i="2" s="1"/>
  <c r="W29" i="2"/>
  <c r="D32" i="2" s="1"/>
  <c r="K40" i="2"/>
  <c r="E41" i="2" s="1"/>
  <c r="E29" i="2"/>
  <c r="D31" i="2" s="1"/>
  <c r="AC40" i="2"/>
  <c r="E43" i="2" s="1"/>
  <c r="A3" i="8"/>
  <c r="C73" i="2"/>
  <c r="AA42" i="1"/>
  <c r="Y21" i="2" s="1"/>
  <c r="E7" i="8"/>
  <c r="C7" i="8" s="1"/>
  <c r="C62" i="2"/>
  <c r="W74" i="2"/>
  <c r="U53" i="2"/>
  <c r="M53" i="2"/>
  <c r="H74" i="2"/>
  <c r="P62" i="2"/>
  <c r="G62" i="2"/>
  <c r="AA62" i="2"/>
  <c r="V74" i="2"/>
  <c r="R62" i="2"/>
  <c r="P74" i="2"/>
  <c r="H53" i="2"/>
  <c r="C74" i="2"/>
  <c r="W53" i="2"/>
  <c r="O53" i="2"/>
  <c r="C53" i="2"/>
  <c r="J53" i="2"/>
  <c r="E53" i="2"/>
  <c r="T53" i="2"/>
  <c r="O74" i="2"/>
  <c r="N74" i="2"/>
  <c r="T62" i="2"/>
  <c r="X62" i="2"/>
  <c r="AB62" i="2"/>
  <c r="S74" i="2"/>
  <c r="U74" i="2"/>
  <c r="M74" i="2"/>
  <c r="H62" i="2"/>
  <c r="AA74" i="2"/>
  <c r="Y53" i="2"/>
  <c r="Q53" i="2"/>
  <c r="G53" i="2"/>
  <c r="F53" i="2"/>
  <c r="X53" i="2"/>
  <c r="V53" i="2"/>
  <c r="N53" i="2"/>
  <c r="L53" i="2"/>
  <c r="F74" i="2"/>
  <c r="U62" i="2"/>
  <c r="R74" i="2"/>
  <c r="Y62" i="2"/>
  <c r="J62" i="2"/>
  <c r="J74" i="2"/>
  <c r="N62" i="2"/>
  <c r="L62" i="2"/>
  <c r="D74" i="2"/>
  <c r="V62" i="2"/>
  <c r="S53" i="2"/>
  <c r="K53" i="2"/>
  <c r="P53" i="2"/>
  <c r="R53" i="2"/>
  <c r="B53" i="2"/>
  <c r="D53" i="2"/>
  <c r="E61" i="2"/>
  <c r="E62" i="2" s="1"/>
  <c r="D64" i="2" s="1"/>
  <c r="S62" i="2"/>
  <c r="L74" i="2"/>
  <c r="I74" i="2"/>
  <c r="I62" i="2"/>
  <c r="Z74" i="2"/>
  <c r="K42" i="1"/>
  <c r="Y29" i="2" s="1"/>
  <c r="Z42" i="1"/>
  <c r="AA40" i="2" s="1"/>
  <c r="J42" i="1"/>
  <c r="H21" i="2" s="1"/>
  <c r="U42" i="1"/>
  <c r="S21" i="2" s="1"/>
  <c r="E42" i="1"/>
  <c r="D40" i="2" s="1"/>
  <c r="L42" i="1"/>
  <c r="J29" i="2" s="1"/>
  <c r="T74" i="2"/>
  <c r="Q62" i="2"/>
  <c r="O62" i="2"/>
  <c r="M62" i="2"/>
  <c r="K62" i="2"/>
  <c r="G74" i="2"/>
  <c r="F62" i="2"/>
  <c r="AB74" i="2"/>
  <c r="Z62" i="2"/>
  <c r="X74" i="2"/>
  <c r="W42" i="1"/>
  <c r="W40" i="2" s="1"/>
  <c r="V42" i="1"/>
  <c r="T29" i="2" s="1"/>
  <c r="F42" i="1"/>
  <c r="E40" i="2" s="1"/>
  <c r="Q42" i="1"/>
  <c r="O29" i="2" s="1"/>
  <c r="X42" i="1"/>
  <c r="V29" i="2" s="1"/>
  <c r="H42" i="1"/>
  <c r="F21" i="2" s="1"/>
  <c r="S42" i="1"/>
  <c r="S40" i="2" s="1"/>
  <c r="R42" i="1"/>
  <c r="R40" i="2" s="1"/>
  <c r="M42" i="1"/>
  <c r="K29" i="2" s="1"/>
  <c r="T42" i="1"/>
  <c r="R21" i="2" s="1"/>
  <c r="D42" i="1"/>
  <c r="C40" i="2" s="1"/>
  <c r="G42" i="1"/>
  <c r="O40" i="2"/>
  <c r="M21" i="2"/>
  <c r="M29" i="2"/>
  <c r="Z40" i="2"/>
  <c r="Z29" i="2"/>
  <c r="W21" i="2"/>
  <c r="N29" i="2"/>
  <c r="P40" i="2"/>
  <c r="N21" i="2"/>
  <c r="K73" i="2"/>
  <c r="K74" i="2" s="1"/>
  <c r="E75" i="2" s="1"/>
  <c r="Y73" i="2"/>
  <c r="Y74" i="2" s="1"/>
  <c r="E76" i="2" s="1"/>
  <c r="AC73" i="2"/>
  <c r="AC74" i="2" s="1"/>
  <c r="E77" i="2" s="1"/>
  <c r="D62" i="2"/>
  <c r="W61" i="2"/>
  <c r="W62" i="2" s="1"/>
  <c r="D65" i="2" s="1"/>
  <c r="AC61" i="2"/>
  <c r="AC62" i="2" s="1"/>
  <c r="D66" i="2" s="1"/>
  <c r="E74" i="2"/>
  <c r="Z45" i="1"/>
  <c r="L21" i="2" l="1"/>
  <c r="N40" i="2"/>
  <c r="L40" i="2"/>
  <c r="X21" i="2"/>
  <c r="V21" i="2"/>
  <c r="I29" i="2"/>
  <c r="V40" i="2"/>
  <c r="R29" i="2"/>
  <c r="I21" i="2"/>
  <c r="G21" i="2"/>
  <c r="F29" i="2"/>
  <c r="H29" i="2"/>
  <c r="J21" i="2"/>
  <c r="AA29" i="2"/>
  <c r="T40" i="2"/>
  <c r="T21" i="2"/>
  <c r="K21" i="2"/>
  <c r="J40" i="2"/>
  <c r="X40" i="2"/>
  <c r="U29" i="2"/>
  <c r="M40" i="2"/>
  <c r="U21" i="2"/>
  <c r="C21" i="2"/>
  <c r="D29" i="2"/>
  <c r="X29" i="2"/>
  <c r="U40" i="2"/>
  <c r="G40" i="2"/>
  <c r="B21" i="2"/>
  <c r="AB40" i="2"/>
  <c r="AB29" i="2"/>
  <c r="Q29" i="2"/>
  <c r="I40" i="2"/>
  <c r="C29" i="2"/>
  <c r="Q21" i="2"/>
  <c r="D21" i="2"/>
  <c r="P29" i="2"/>
  <c r="O21" i="2"/>
  <c r="S29" i="2"/>
  <c r="P21" i="2"/>
  <c r="Q40" i="2"/>
  <c r="G29" i="2"/>
  <c r="F40" i="2"/>
  <c r="E21" i="2"/>
</calcChain>
</file>

<file path=xl/sharedStrings.xml><?xml version="1.0" encoding="utf-8"?>
<sst xmlns="http://schemas.openxmlformats.org/spreadsheetml/2006/main" count="470" uniqueCount="208">
  <si>
    <t xml:space="preserve">Klasse: </t>
  </si>
  <si>
    <t>Aufgabe</t>
  </si>
  <si>
    <t>AFB</t>
  </si>
  <si>
    <t>I</t>
  </si>
  <si>
    <t>II</t>
  </si>
  <si>
    <t>III</t>
  </si>
  <si>
    <t>Nr.</t>
  </si>
  <si>
    <t>Name</t>
  </si>
  <si>
    <t>Bitte tragen Sie die erreichten Punkte in die Tabelle ein. Bitte verwenden Sie keine Striche.</t>
  </si>
  <si>
    <t>erreichte BE</t>
  </si>
  <si>
    <t>Erfüllungsprozentsätze</t>
  </si>
  <si>
    <t>Note</t>
  </si>
  <si>
    <t>Mittelwert</t>
  </si>
  <si>
    <t>Anzahl Note ZKA</t>
  </si>
  <si>
    <t>Anzahl Note Halbjahr</t>
  </si>
  <si>
    <t>erreichbare BE</t>
  </si>
  <si>
    <t>EFP</t>
  </si>
  <si>
    <t>Anforderungsbereiche</t>
  </si>
  <si>
    <t>AFB I</t>
  </si>
  <si>
    <t>AFB II</t>
  </si>
  <si>
    <t>AFB III</t>
  </si>
  <si>
    <t>erreichte Punkte</t>
  </si>
  <si>
    <t>Kompetenzbereiche</t>
  </si>
  <si>
    <t>Zentrale Klassenarbeit Schuljahrgang 4 - Deutsch (30.05.2017)</t>
  </si>
  <si>
    <t>Lesen</t>
  </si>
  <si>
    <t>Schreiben</t>
  </si>
  <si>
    <t>Zentrale Klassenarbeit Schuljahrgang 4 - Deutsch - 2017</t>
  </si>
  <si>
    <t>Sprache</t>
  </si>
  <si>
    <t>Begründung</t>
  </si>
  <si>
    <t>erfährt</t>
  </si>
  <si>
    <t>beobachtet</t>
  </si>
  <si>
    <t>löst</t>
  </si>
  <si>
    <t>sind</t>
  </si>
  <si>
    <t>damit</t>
  </si>
  <si>
    <t>weil</t>
  </si>
  <si>
    <t>Begrün-
dung</t>
  </si>
  <si>
    <t>Anzahl der Teilnehmer:</t>
  </si>
  <si>
    <t>Zusammenstellung der rückmelderelevanten Daten</t>
  </si>
  <si>
    <t>NEBENRECHNUNG</t>
  </si>
  <si>
    <t xml:space="preserve">Nachfolgende Daten werden (schulweise, nicht klassenweise) online durch das LISA erfasst.
Durch Eingabe der der Schule zugesandten TAN unter www.evaluation.sachsen-anhalt.de erreichen Sie das entsprechende Formular.
</t>
  </si>
  <si>
    <t>Um die Rückmeldedaten der Schule zu erzeugen, können in den grün umrandeten Bereich die Ergebnisse weiterer Klassen kopiert werden bzw. von Hand ergänzt werden.
Gelben Bereich einer anderen Datei (Klasse) markieren, kopieren und im grünen Bereich als Werte (Inhalt) einfügen.</t>
  </si>
  <si>
    <t>Rückmeldedaten</t>
  </si>
  <si>
    <t>ê</t>
  </si>
  <si>
    <t>1.</t>
  </si>
  <si>
    <t>Allgemeine Angaben</t>
  </si>
  <si>
    <t>Anzahl der Teilnehmer der Schule</t>
  </si>
  <si>
    <t>2.</t>
  </si>
  <si>
    <t>Halbjahresnote 1</t>
  </si>
  <si>
    <t>Halbjahresnote 2</t>
  </si>
  <si>
    <t>Halbjahresnote 3</t>
  </si>
  <si>
    <t>Halbjahresnote 4</t>
  </si>
  <si>
    <t>Halbjahresnote 5</t>
  </si>
  <si>
    <t>Halbjahresnote 6</t>
  </si>
  <si>
    <t>3.</t>
  </si>
  <si>
    <t>Anzahl der erteilten Noten in der ZKA</t>
  </si>
  <si>
    <t>Klassenarbeitsnote 1</t>
  </si>
  <si>
    <t>Klassenarbeitsnote 2</t>
  </si>
  <si>
    <t>Klassenarbeitsnote 3</t>
  </si>
  <si>
    <t>Klassenarbeitsnote 4</t>
  </si>
  <si>
    <t>Klassenarbeitsnote 5</t>
  </si>
  <si>
    <t>Klassenarbeitsnote 6</t>
  </si>
  <si>
    <t>4.</t>
  </si>
  <si>
    <r>
      <t xml:space="preserve">erreichte BE in den Aufgaben
</t>
    </r>
    <r>
      <rPr>
        <b/>
        <sz val="9"/>
        <color theme="1"/>
        <rFont val="Calibri"/>
        <family val="2"/>
        <scheme val="minor"/>
      </rPr>
      <t>(Einzutragen ist jeweils die Summe der erreichten Bewertungseinheiten der Schule bei den Aufgaben)</t>
    </r>
  </si>
  <si>
    <t>Aufgabe 2</t>
  </si>
  <si>
    <t>Aufgabe 3</t>
  </si>
  <si>
    <t>Aufgabe 6</t>
  </si>
  <si>
    <t>Aufgabe 7</t>
  </si>
  <si>
    <t>Aufgabe 11</t>
  </si>
  <si>
    <t>Hinweise durch die Lehrkräfte*</t>
  </si>
  <si>
    <t>*Die Einschätzung zum Anforderungsniveau und mögliche verbale Einschätzungen bitte online ergänzen.</t>
  </si>
  <si>
    <r>
      <t xml:space="preserve">Das Anforderungsniveau war                              zu niedrig  </t>
    </r>
    <r>
      <rPr>
        <sz val="11"/>
        <color theme="1"/>
        <rFont val="Wingdings"/>
        <charset val="2"/>
      </rPr>
      <t xml:space="preserve">o o o o o </t>
    </r>
    <r>
      <rPr>
        <sz val="11"/>
        <color theme="1"/>
        <rFont val="Calibri"/>
        <family val="2"/>
        <scheme val="minor"/>
      </rPr>
      <t>zu hoch</t>
    </r>
  </si>
  <si>
    <t xml:space="preserve">Hier haben Sie die Möglichkeit zu einer kurzen verbalen Einschätzung </t>
  </si>
  <si>
    <t>Kompetenzbereich</t>
  </si>
  <si>
    <t>Aforderungsbereich</t>
  </si>
  <si>
    <t>Note ZKA</t>
  </si>
  <si>
    <t>Notenschlüssel</t>
  </si>
  <si>
    <t>ab BE</t>
  </si>
  <si>
    <t>Aufgabe 1</t>
  </si>
  <si>
    <t>Aufgabe 4</t>
  </si>
  <si>
    <t>Aufgabe 5 - nein</t>
  </si>
  <si>
    <t>Aufgabe 5 - Begründung</t>
  </si>
  <si>
    <t>Aufgabe 8 - erfährt</t>
  </si>
  <si>
    <t>Aufgabe 8 - beobachtet</t>
  </si>
  <si>
    <t>Aufgabe 8 - löst</t>
  </si>
  <si>
    <t>Aufgabe 8 - sind</t>
  </si>
  <si>
    <t>Aufgabe 9 - Satz 1</t>
  </si>
  <si>
    <t>Aufgabe 9 - Satz 2</t>
  </si>
  <si>
    <t>Aufgabe 9 - Satz 1: RS</t>
  </si>
  <si>
    <t>Aufgabe 9 - Satz 2: RS</t>
  </si>
  <si>
    <t>Aufgabe 10 - Wort 1</t>
  </si>
  <si>
    <t>Aufgabe 10 - Wort 2</t>
  </si>
  <si>
    <t>Aufgabe 12 - damit</t>
  </si>
  <si>
    <t>Aufgabe 12 - weil</t>
  </si>
  <si>
    <t>Aufgabe 13 - Satzanfang</t>
  </si>
  <si>
    <t>Aufgabe 13 - RS</t>
  </si>
  <si>
    <t>Aufgabe 13 - Syntax</t>
  </si>
  <si>
    <t>Klasse A</t>
  </si>
  <si>
    <t>Klasse B</t>
  </si>
  <si>
    <t>Klasse C</t>
  </si>
  <si>
    <t>Klasse D</t>
  </si>
  <si>
    <t>Klasse E</t>
  </si>
  <si>
    <t>Daten für Schuldiagramme</t>
  </si>
  <si>
    <t>Daten für Klassendiagramme</t>
  </si>
  <si>
    <t>Teilnehmer der Schule</t>
  </si>
  <si>
    <t>Klasse</t>
  </si>
  <si>
    <t>Schulergebnis</t>
  </si>
  <si>
    <t>Anzahl der erteilten Halbjahresnoten für an der ZKA teilnehmende Schüler</t>
  </si>
  <si>
    <t>5.</t>
  </si>
  <si>
    <t>diese Kl.</t>
  </si>
  <si>
    <t>Kl. II</t>
  </si>
  <si>
    <t>Kl. III</t>
  </si>
  <si>
    <t>Kl. IV</t>
  </si>
  <si>
    <t>Kl. V</t>
  </si>
  <si>
    <t>Information suchen</t>
  </si>
  <si>
    <t>MC, Informationen suchen</t>
  </si>
  <si>
    <t>Richtig-Falsch-Aufgabe</t>
  </si>
  <si>
    <t>Informationen zuordnen</t>
  </si>
  <si>
    <t>Entscheidung für Nein</t>
  </si>
  <si>
    <t>verstreute Informationen</t>
  </si>
  <si>
    <t>MC</t>
  </si>
  <si>
    <t>Subjekt in Satz 1</t>
  </si>
  <si>
    <t>Satz 1 mit Pronomen</t>
  </si>
  <si>
    <t>Subjekt in Satz 2</t>
  </si>
  <si>
    <t>Satz 2 mit Pronomen</t>
  </si>
  <si>
    <t>verwandtes W. zu plant</t>
  </si>
  <si>
    <t>verwandtes W. zu Gestaltung</t>
  </si>
  <si>
    <t>Präteritum</t>
  </si>
  <si>
    <t>Satzanfänge</t>
  </si>
  <si>
    <t>Rechtschreibung</t>
  </si>
  <si>
    <t>Syntax/Satzbau</t>
  </si>
  <si>
    <t>Aufgabe 1 - Information suchen</t>
  </si>
  <si>
    <t>Aufgabe 2 - MC, Informationen suchen</t>
  </si>
  <si>
    <t>Aufgabe 3 - Richtig-Falsch-Aufgabe</t>
  </si>
  <si>
    <t>Aufgabe 4 - Informationen zuordnen</t>
  </si>
  <si>
    <t>Aufgabe 5 - Entscheidung für Nein</t>
  </si>
  <si>
    <t>HJN</t>
  </si>
  <si>
    <t>Information
suchen</t>
  </si>
  <si>
    <t>MC, Informa-
tionen suchen</t>
  </si>
  <si>
    <t>Richtig-Falsch
Aufgabe</t>
  </si>
  <si>
    <t>Informationen
zuordnen</t>
  </si>
  <si>
    <t>Entscheidung
für Nein</t>
  </si>
  <si>
    <t>verstreute
Informationen</t>
  </si>
  <si>
    <t>Subjekt
in Satz 1</t>
  </si>
  <si>
    <t>Satz 1 mit
Pronomen</t>
  </si>
  <si>
    <t>Subjekt
in Satz 2</t>
  </si>
  <si>
    <t>Satz 2 mit
Pronomen</t>
  </si>
  <si>
    <t>verwandtes
W. zu plant</t>
  </si>
  <si>
    <t>verwandtes W.
zu Gestaltung</t>
  </si>
  <si>
    <t>Präte-
ritum</t>
  </si>
  <si>
    <t>Satz-
anfänge</t>
  </si>
  <si>
    <t>Recht-
schreibung</t>
  </si>
  <si>
    <t>Syntax/
Satzbau</t>
  </si>
  <si>
    <t>Richtig-
Falsch-
Aufgabe</t>
  </si>
  <si>
    <t>Informa-
tionen
zuordnen</t>
  </si>
  <si>
    <t>Entschei-
dung
für Nein</t>
  </si>
  <si>
    <t>verstreute
Informa-
tionen</t>
  </si>
  <si>
    <t>Subjekt
in
Satz 1</t>
  </si>
  <si>
    <t>Satz 1 mit Pro-
nomen</t>
  </si>
  <si>
    <t>Subjekt
in
Satz 2</t>
  </si>
  <si>
    <t>Satz 2 mit Pro-
nomen</t>
  </si>
  <si>
    <t>verwand-
tes W.
zu plant</t>
  </si>
  <si>
    <t>verwand-
tes W.zu
Gestaltung</t>
  </si>
  <si>
    <t>Recht-
schrei-
bung</t>
  </si>
  <si>
    <t>Syntax/
Satz-
bau</t>
  </si>
  <si>
    <t>Informa-
tion
suchen</t>
  </si>
  <si>
    <t>beob-
achtet</t>
  </si>
  <si>
    <t>A1</t>
  </si>
  <si>
    <t>A2</t>
  </si>
  <si>
    <t>A3</t>
  </si>
  <si>
    <t>A4</t>
  </si>
  <si>
    <t>A5</t>
  </si>
  <si>
    <t>A6</t>
  </si>
  <si>
    <t>A7</t>
  </si>
  <si>
    <t>A8</t>
  </si>
  <si>
    <t>A9</t>
  </si>
  <si>
    <t>A10</t>
  </si>
  <si>
    <t>A11</t>
  </si>
  <si>
    <t>A12</t>
  </si>
  <si>
    <t>A13</t>
  </si>
  <si>
    <t>A14</t>
  </si>
  <si>
    <t>A15</t>
  </si>
  <si>
    <t>A16</t>
  </si>
  <si>
    <t>A17</t>
  </si>
  <si>
    <t>A18</t>
  </si>
  <si>
    <t>A19</t>
  </si>
  <si>
    <t>A20</t>
  </si>
  <si>
    <t>A21</t>
  </si>
  <si>
    <t>A22</t>
  </si>
  <si>
    <t>A23</t>
  </si>
  <si>
    <t>A24</t>
  </si>
  <si>
    <t>a1</t>
  </si>
  <si>
    <t>a3</t>
  </si>
  <si>
    <t>a2</t>
  </si>
  <si>
    <t>a4</t>
  </si>
  <si>
    <t>a5</t>
  </si>
  <si>
    <t>a6</t>
  </si>
  <si>
    <t>Aufgabe 6 - verstreute Informationen</t>
  </si>
  <si>
    <t>Aufgabe 7 - MC</t>
  </si>
  <si>
    <t>Aufgabe 9 - Subjekt in Satz 1</t>
  </si>
  <si>
    <t>Aufgabe 9 - Satz 1 mit Pronomen</t>
  </si>
  <si>
    <t>Aufgabe 9 - Subjekt in Satz 2</t>
  </si>
  <si>
    <t>Aufgabe 9 - Satz 2 mit Pronomen</t>
  </si>
  <si>
    <t>Aufgabe 11 - Präteritum</t>
  </si>
  <si>
    <t>Aufgabe 13 - Satzanfänge</t>
  </si>
  <si>
    <t>Aufgabe 13 - Rechtschreibung</t>
  </si>
  <si>
    <t>Aufgabe 13 - Syntax/Satzbau</t>
  </si>
  <si>
    <t>Aufgabe 10 - verwandtes Wort zu plant</t>
  </si>
  <si>
    <t>Aufgabe 10 - verwandtes Wort zu Gestaltung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</si>
</sst>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4" x14ac:knownFonts="1">
    <font>
      <sz val="11"/>
      <color theme="1"/>
      <name val="Calibri"/>
      <family val="2"/>
      <scheme val="minor"/>
    </font>
    <font>
      <b/>
      <sz val="11"/>
      <color theme="1"/>
      <name val="Arial"/>
      <family val="2"/>
    </font>
    <font>
      <b/>
      <sz val="16"/>
      <color theme="1"/>
      <name val="Arial"/>
      <family val="2"/>
    </font>
    <font>
      <sz val="11"/>
      <color theme="1"/>
      <name val="Arial"/>
      <family val="2"/>
    </font>
    <font>
      <sz val="10"/>
      <color theme="1"/>
      <name val="Arial"/>
      <family val="2"/>
    </font>
    <font>
      <b/>
      <sz val="10"/>
      <color theme="1"/>
      <name val="Arial"/>
      <family val="2"/>
    </font>
    <font>
      <sz val="10"/>
      <color theme="1"/>
      <name val="Calibri"/>
      <family val="2"/>
      <scheme val="minor"/>
    </font>
    <font>
      <sz val="10"/>
      <name val="Arial"/>
      <family val="2"/>
    </font>
    <font>
      <b/>
      <sz val="11"/>
      <color theme="1"/>
      <name val="Calibri"/>
      <family val="2"/>
      <scheme val="minor"/>
    </font>
    <font>
      <b/>
      <sz val="16"/>
      <color theme="1"/>
      <name val="Calibri"/>
      <family val="2"/>
      <scheme val="minor"/>
    </font>
    <font>
      <b/>
      <sz val="10"/>
      <color theme="1"/>
      <name val="Calibri"/>
      <family val="2"/>
      <scheme val="minor"/>
    </font>
    <font>
      <sz val="10"/>
      <color rgb="FFFF0000"/>
      <name val="Calibri"/>
      <family val="2"/>
      <scheme val="minor"/>
    </font>
    <font>
      <sz val="10"/>
      <name val="Calibri"/>
      <family val="2"/>
      <scheme val="minor"/>
    </font>
    <font>
      <sz val="11"/>
      <color rgb="FFFF0000"/>
      <name val="Calibri"/>
      <family val="2"/>
      <scheme val="minor"/>
    </font>
    <font>
      <b/>
      <sz val="12"/>
      <color theme="1"/>
      <name val="Calibri"/>
      <family val="2"/>
      <scheme val="minor"/>
    </font>
    <font>
      <b/>
      <sz val="14"/>
      <color theme="1"/>
      <name val="Calibri"/>
      <family val="2"/>
      <scheme val="minor"/>
    </font>
    <font>
      <sz val="9"/>
      <color theme="1"/>
      <name val="Calibri"/>
      <family val="2"/>
      <scheme val="minor"/>
    </font>
    <font>
      <b/>
      <sz val="12"/>
      <name val="Calibri"/>
      <family val="2"/>
      <scheme val="minor"/>
    </font>
    <font>
      <sz val="10"/>
      <name val="Wingdings"/>
      <charset val="2"/>
    </font>
    <font>
      <sz val="11"/>
      <name val="Calibri"/>
      <family val="2"/>
      <scheme val="minor"/>
    </font>
    <font>
      <b/>
      <sz val="9"/>
      <color theme="1"/>
      <name val="Calibri"/>
      <family val="2"/>
      <scheme val="minor"/>
    </font>
    <font>
      <sz val="11"/>
      <color theme="1"/>
      <name val="Wingdings"/>
      <charset val="2"/>
    </font>
    <font>
      <b/>
      <sz val="12"/>
      <color theme="1"/>
      <name val="Arial"/>
      <family val="2"/>
    </font>
    <font>
      <b/>
      <sz val="16"/>
      <color rgb="FFFF0000"/>
      <name val="Calibri"/>
      <family val="2"/>
      <scheme val="minor"/>
    </font>
  </fonts>
  <fills count="14">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rgb="FF00B050"/>
        <bgColor indexed="64"/>
      </patternFill>
    </fill>
    <fill>
      <patternFill patternType="solid">
        <fgColor rgb="FFFF0000"/>
        <bgColor indexed="64"/>
      </patternFill>
    </fill>
    <fill>
      <patternFill patternType="solid">
        <fgColor theme="9" tint="0.39997558519241921"/>
        <bgColor indexed="64"/>
      </patternFill>
    </fill>
    <fill>
      <patternFill patternType="solid">
        <fgColor rgb="FF92D050"/>
        <bgColor indexed="64"/>
      </patternFill>
    </fill>
    <fill>
      <patternFill patternType="solid">
        <fgColor rgb="FFFFFF00"/>
        <bgColor indexed="64"/>
      </patternFill>
    </fill>
    <fill>
      <patternFill patternType="solid">
        <fgColor rgb="FF009900"/>
        <bgColor indexed="64"/>
      </patternFill>
    </fill>
    <fill>
      <patternFill patternType="solid">
        <fgColor theme="2"/>
        <bgColor indexed="64"/>
      </patternFill>
    </fill>
    <fill>
      <patternFill patternType="solid">
        <fgColor theme="8" tint="0.79998168889431442"/>
        <bgColor indexed="64"/>
      </patternFill>
    </fill>
    <fill>
      <patternFill patternType="solid">
        <fgColor rgb="FFFFCC99"/>
        <bgColor indexed="64"/>
      </patternFill>
    </fill>
    <fill>
      <patternFill patternType="solid">
        <fgColor rgb="FFCCFFCC"/>
        <bgColor indexed="64"/>
      </patternFill>
    </fill>
  </fills>
  <borders count="9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right/>
      <top/>
      <bottom style="thick">
        <color auto="1"/>
      </bottom>
      <diagonal/>
    </border>
    <border>
      <left style="thick">
        <color rgb="FF00B050"/>
      </left>
      <right/>
      <top/>
      <bottom/>
      <diagonal/>
    </border>
    <border>
      <left/>
      <right style="thick">
        <color rgb="FF00B050"/>
      </right>
      <top/>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style="thick">
        <color rgb="FFFFC000"/>
      </left>
      <right style="thick">
        <color rgb="FFFFC000"/>
      </right>
      <top style="thick">
        <color rgb="FFFFC000"/>
      </top>
      <bottom style="thin">
        <color auto="1"/>
      </bottom>
      <diagonal/>
    </border>
    <border>
      <left style="thick">
        <color rgb="FF00B050"/>
      </left>
      <right style="thin">
        <color auto="1"/>
      </right>
      <top style="thick">
        <color rgb="FF00B050"/>
      </top>
      <bottom style="thin">
        <color auto="1"/>
      </bottom>
      <diagonal/>
    </border>
    <border>
      <left style="thin">
        <color auto="1"/>
      </left>
      <right style="thin">
        <color auto="1"/>
      </right>
      <top style="thick">
        <color rgb="FF00B050"/>
      </top>
      <bottom style="thin">
        <color auto="1"/>
      </bottom>
      <diagonal/>
    </border>
    <border>
      <left style="thin">
        <color auto="1"/>
      </left>
      <right style="thick">
        <color rgb="FF00B050"/>
      </right>
      <top style="thick">
        <color rgb="FF00B050"/>
      </top>
      <bottom style="thin">
        <color auto="1"/>
      </bottom>
      <diagonal/>
    </border>
    <border>
      <left style="thick">
        <color rgb="FFFFC000"/>
      </left>
      <right style="thick">
        <color rgb="FFFFC000"/>
      </right>
      <top/>
      <bottom/>
      <diagonal/>
    </border>
    <border>
      <left style="thin">
        <color indexed="64"/>
      </left>
      <right/>
      <top/>
      <bottom/>
      <diagonal/>
    </border>
    <border>
      <left style="thick">
        <color rgb="FFFFC000"/>
      </left>
      <right style="thick">
        <color rgb="FFFFC000"/>
      </right>
      <top style="thin">
        <color auto="1"/>
      </top>
      <bottom style="thin">
        <color auto="1"/>
      </bottom>
      <diagonal/>
    </border>
    <border>
      <left style="thick">
        <color rgb="FF00B050"/>
      </left>
      <right style="thin">
        <color auto="1"/>
      </right>
      <top style="thin">
        <color auto="1"/>
      </top>
      <bottom style="thin">
        <color auto="1"/>
      </bottom>
      <diagonal/>
    </border>
    <border>
      <left style="thin">
        <color auto="1"/>
      </left>
      <right style="thick">
        <color rgb="FF00B050"/>
      </right>
      <top style="thin">
        <color auto="1"/>
      </top>
      <bottom style="thin">
        <color auto="1"/>
      </bottom>
      <diagonal/>
    </border>
    <border>
      <left style="thick">
        <color rgb="FFFFC000"/>
      </left>
      <right style="thick">
        <color rgb="FFFFC000"/>
      </right>
      <top style="thin">
        <color auto="1"/>
      </top>
      <bottom style="thick">
        <color rgb="FFFFC000"/>
      </bottom>
      <diagonal/>
    </border>
    <border>
      <left style="thin">
        <color auto="1"/>
      </left>
      <right style="thick">
        <color rgb="FF00B050"/>
      </right>
      <top style="thin">
        <color auto="1"/>
      </top>
      <bottom/>
      <diagonal/>
    </border>
    <border>
      <left style="thin">
        <color indexed="64"/>
      </left>
      <right style="thin">
        <color indexed="64"/>
      </right>
      <top/>
      <bottom/>
      <diagonal/>
    </border>
    <border>
      <left style="thick">
        <color theme="9"/>
      </left>
      <right/>
      <top style="thick">
        <color theme="9"/>
      </top>
      <bottom/>
      <diagonal/>
    </border>
    <border>
      <left/>
      <right/>
      <top style="thick">
        <color theme="9"/>
      </top>
      <bottom/>
      <diagonal/>
    </border>
    <border>
      <left/>
      <right style="thick">
        <color theme="9"/>
      </right>
      <top style="thick">
        <color theme="9"/>
      </top>
      <bottom/>
      <diagonal/>
    </border>
    <border>
      <left style="thick">
        <color theme="9"/>
      </left>
      <right/>
      <top/>
      <bottom/>
      <diagonal/>
    </border>
    <border>
      <left/>
      <right style="thick">
        <color theme="9"/>
      </right>
      <top/>
      <bottom/>
      <diagonal/>
    </border>
    <border>
      <left style="thick">
        <color theme="9"/>
      </left>
      <right/>
      <top/>
      <bottom style="thick">
        <color theme="9"/>
      </bottom>
      <diagonal/>
    </border>
    <border>
      <left/>
      <right/>
      <top/>
      <bottom style="thick">
        <color theme="9"/>
      </bottom>
      <diagonal/>
    </border>
    <border>
      <left/>
      <right style="thick">
        <color theme="9"/>
      </right>
      <top/>
      <bottom style="thick">
        <color theme="9"/>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ck">
        <color rgb="FFFF0000"/>
      </left>
      <right/>
      <top style="thick">
        <color rgb="FFFF0000"/>
      </top>
      <bottom style="hair">
        <color indexed="64"/>
      </bottom>
      <diagonal/>
    </border>
    <border>
      <left style="thin">
        <color indexed="64"/>
      </left>
      <right style="thin">
        <color indexed="64"/>
      </right>
      <top style="thick">
        <color rgb="FFFF0000"/>
      </top>
      <bottom style="hair">
        <color indexed="64"/>
      </bottom>
      <diagonal/>
    </border>
    <border>
      <left/>
      <right style="thin">
        <color indexed="64"/>
      </right>
      <top style="thick">
        <color rgb="FFFF0000"/>
      </top>
      <bottom style="hair">
        <color indexed="64"/>
      </bottom>
      <diagonal/>
    </border>
    <border>
      <left style="thin">
        <color indexed="64"/>
      </left>
      <right style="hair">
        <color indexed="64"/>
      </right>
      <top style="thick">
        <color rgb="FFFF0000"/>
      </top>
      <bottom style="hair">
        <color indexed="64"/>
      </bottom>
      <diagonal/>
    </border>
    <border>
      <left style="hair">
        <color indexed="64"/>
      </left>
      <right style="hair">
        <color indexed="64"/>
      </right>
      <top style="thick">
        <color rgb="FFFF0000"/>
      </top>
      <bottom style="hair">
        <color indexed="64"/>
      </bottom>
      <diagonal/>
    </border>
    <border>
      <left style="hair">
        <color indexed="64"/>
      </left>
      <right style="thin">
        <color indexed="64"/>
      </right>
      <top style="thick">
        <color rgb="FFFF0000"/>
      </top>
      <bottom style="hair">
        <color indexed="64"/>
      </bottom>
      <diagonal/>
    </border>
    <border>
      <left style="hair">
        <color indexed="64"/>
      </left>
      <right/>
      <top style="thick">
        <color rgb="FFFF0000"/>
      </top>
      <bottom style="hair">
        <color indexed="64"/>
      </bottom>
      <diagonal/>
    </border>
    <border>
      <left style="thin">
        <color indexed="64"/>
      </left>
      <right/>
      <top style="thick">
        <color rgb="FFFF0000"/>
      </top>
      <bottom style="hair">
        <color indexed="64"/>
      </bottom>
      <diagonal/>
    </border>
    <border>
      <left style="hair">
        <color indexed="64"/>
      </left>
      <right style="thick">
        <color rgb="FFFF0000"/>
      </right>
      <top style="thick">
        <color rgb="FFFF0000"/>
      </top>
      <bottom style="hair">
        <color indexed="64"/>
      </bottom>
      <diagonal/>
    </border>
    <border>
      <left style="thick">
        <color rgb="FFFF0000"/>
      </left>
      <right/>
      <top style="hair">
        <color indexed="64"/>
      </top>
      <bottom style="hair">
        <color indexed="64"/>
      </bottom>
      <diagonal/>
    </border>
    <border>
      <left style="hair">
        <color indexed="64"/>
      </left>
      <right style="thick">
        <color rgb="FFFF0000"/>
      </right>
      <top style="hair">
        <color indexed="64"/>
      </top>
      <bottom style="hair">
        <color indexed="64"/>
      </bottom>
      <diagonal/>
    </border>
    <border>
      <left style="thick">
        <color rgb="FFFF0000"/>
      </left>
      <right/>
      <top style="hair">
        <color indexed="64"/>
      </top>
      <bottom style="thin">
        <color indexed="64"/>
      </bottom>
      <diagonal/>
    </border>
    <border>
      <left style="hair">
        <color indexed="64"/>
      </left>
      <right style="thick">
        <color rgb="FFFF0000"/>
      </right>
      <top style="hair">
        <color indexed="64"/>
      </top>
      <bottom style="thin">
        <color indexed="64"/>
      </bottom>
      <diagonal/>
    </border>
    <border>
      <left style="thick">
        <color rgb="FFFF0000"/>
      </left>
      <right/>
      <top/>
      <bottom style="hair">
        <color indexed="64"/>
      </bottom>
      <diagonal/>
    </border>
    <border>
      <left style="hair">
        <color indexed="64"/>
      </left>
      <right style="thick">
        <color rgb="FFFF0000"/>
      </right>
      <top/>
      <bottom style="hair">
        <color indexed="64"/>
      </bottom>
      <diagonal/>
    </border>
    <border>
      <left style="thick">
        <color rgb="FFFF0000"/>
      </left>
      <right/>
      <top style="hair">
        <color indexed="64"/>
      </top>
      <bottom style="thick">
        <color rgb="FFFF0000"/>
      </bottom>
      <diagonal/>
    </border>
    <border>
      <left style="thin">
        <color indexed="64"/>
      </left>
      <right style="thin">
        <color indexed="64"/>
      </right>
      <top style="hair">
        <color indexed="64"/>
      </top>
      <bottom style="thick">
        <color rgb="FFFF0000"/>
      </bottom>
      <diagonal/>
    </border>
    <border>
      <left/>
      <right style="thin">
        <color indexed="64"/>
      </right>
      <top style="hair">
        <color indexed="64"/>
      </top>
      <bottom style="thick">
        <color rgb="FFFF0000"/>
      </bottom>
      <diagonal/>
    </border>
    <border>
      <left style="thin">
        <color indexed="64"/>
      </left>
      <right style="hair">
        <color indexed="64"/>
      </right>
      <top style="hair">
        <color indexed="64"/>
      </top>
      <bottom style="thick">
        <color rgb="FFFF0000"/>
      </bottom>
      <diagonal/>
    </border>
    <border>
      <left style="hair">
        <color indexed="64"/>
      </left>
      <right style="hair">
        <color indexed="64"/>
      </right>
      <top style="hair">
        <color indexed="64"/>
      </top>
      <bottom style="thick">
        <color rgb="FFFF0000"/>
      </bottom>
      <diagonal/>
    </border>
    <border>
      <left style="hair">
        <color indexed="64"/>
      </left>
      <right style="thin">
        <color indexed="64"/>
      </right>
      <top style="hair">
        <color indexed="64"/>
      </top>
      <bottom style="thick">
        <color rgb="FFFF0000"/>
      </bottom>
      <diagonal/>
    </border>
    <border>
      <left style="hair">
        <color indexed="64"/>
      </left>
      <right/>
      <top style="hair">
        <color indexed="64"/>
      </top>
      <bottom style="thick">
        <color rgb="FFFF0000"/>
      </bottom>
      <diagonal/>
    </border>
    <border>
      <left style="thin">
        <color indexed="64"/>
      </left>
      <right/>
      <top style="hair">
        <color indexed="64"/>
      </top>
      <bottom style="thick">
        <color rgb="FFFF0000"/>
      </bottom>
      <diagonal/>
    </border>
    <border>
      <left style="hair">
        <color indexed="64"/>
      </left>
      <right style="thick">
        <color rgb="FFFF0000"/>
      </right>
      <top style="hair">
        <color indexed="64"/>
      </top>
      <bottom style="thick">
        <color rgb="FFFF0000"/>
      </bottom>
      <diagonal/>
    </border>
    <border>
      <left style="thin">
        <color indexed="64"/>
      </left>
      <right/>
      <top style="thin">
        <color indexed="64"/>
      </top>
      <bottom style="thick">
        <color rgb="FFFF0000"/>
      </bottom>
      <diagonal/>
    </border>
    <border>
      <left/>
      <right/>
      <top style="thin">
        <color indexed="64"/>
      </top>
      <bottom style="thick">
        <color rgb="FFFF0000"/>
      </bottom>
      <diagonal/>
    </border>
    <border>
      <left/>
      <right style="thin">
        <color indexed="64"/>
      </right>
      <top style="thin">
        <color indexed="64"/>
      </top>
      <bottom style="thick">
        <color rgb="FFFF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xf numFmtId="0" fontId="7" fillId="0" borderId="0"/>
    <xf numFmtId="0" fontId="7" fillId="0" borderId="0"/>
    <xf numFmtId="0" fontId="7" fillId="0" borderId="0"/>
  </cellStyleXfs>
  <cellXfs count="329">
    <xf numFmtId="0" fontId="0" fillId="0" borderId="0" xfId="0"/>
    <xf numFmtId="0" fontId="2" fillId="0" borderId="0" xfId="0" applyFont="1"/>
    <xf numFmtId="0" fontId="1" fillId="0" borderId="1" xfId="0" applyFont="1" applyBorder="1" applyAlignment="1">
      <alignment horizontal="center" vertical="center"/>
    </xf>
    <xf numFmtId="0" fontId="4" fillId="0" borderId="1" xfId="0" applyFont="1" applyBorder="1" applyAlignment="1">
      <alignment horizontal="center"/>
    </xf>
    <xf numFmtId="0" fontId="5" fillId="0" borderId="1" xfId="0" applyFont="1" applyBorder="1" applyAlignment="1">
      <alignment horizontal="center" vertical="center"/>
    </xf>
    <xf numFmtId="0" fontId="4" fillId="0" borderId="0" xfId="0" applyFont="1"/>
    <xf numFmtId="0" fontId="4" fillId="0" borderId="1" xfId="0" applyFont="1" applyBorder="1" applyAlignment="1">
      <alignment horizontal="center" vertical="center"/>
    </xf>
    <xf numFmtId="0" fontId="5" fillId="0" borderId="6" xfId="0" applyFont="1" applyBorder="1" applyAlignment="1">
      <alignment horizontal="right" vertical="center"/>
    </xf>
    <xf numFmtId="0" fontId="5" fillId="0" borderId="6" xfId="0" applyFont="1" applyBorder="1" applyAlignment="1">
      <alignment horizontal="right"/>
    </xf>
    <xf numFmtId="0" fontId="5" fillId="0" borderId="0" xfId="0" applyFont="1"/>
    <xf numFmtId="0" fontId="5" fillId="0" borderId="0" xfId="0" applyFont="1" applyAlignment="1">
      <alignment horizontal="right"/>
    </xf>
    <xf numFmtId="0" fontId="5" fillId="0" borderId="0" xfId="0" applyFont="1" applyAlignment="1">
      <alignment horizontal="right" wrapText="1"/>
    </xf>
    <xf numFmtId="0" fontId="0" fillId="0" borderId="0" xfId="0" applyAlignment="1"/>
    <xf numFmtId="0" fontId="5" fillId="0" borderId="6" xfId="0" applyFont="1" applyBorder="1" applyAlignment="1">
      <alignment horizontal="right" wrapText="1"/>
    </xf>
    <xf numFmtId="9" fontId="4" fillId="0" borderId="1" xfId="0" applyNumberFormat="1" applyFont="1" applyBorder="1" applyAlignment="1">
      <alignment horizontal="center"/>
    </xf>
    <xf numFmtId="9" fontId="0" fillId="0" borderId="0" xfId="0" applyNumberFormat="1"/>
    <xf numFmtId="0" fontId="5" fillId="3" borderId="1" xfId="0" applyFont="1" applyFill="1" applyBorder="1" applyAlignment="1">
      <alignment horizontal="center"/>
    </xf>
    <xf numFmtId="9" fontId="5" fillId="3" borderId="1" xfId="0" applyNumberFormat="1" applyFont="1" applyFill="1" applyBorder="1" applyAlignment="1">
      <alignment horizontal="center"/>
    </xf>
    <xf numFmtId="0" fontId="5" fillId="4" borderId="1" xfId="0" applyFont="1" applyFill="1" applyBorder="1" applyAlignment="1">
      <alignment horizontal="center"/>
    </xf>
    <xf numFmtId="9" fontId="5" fillId="4" borderId="1" xfId="0" applyNumberFormat="1" applyFont="1" applyFill="1" applyBorder="1" applyAlignment="1">
      <alignment horizontal="center"/>
    </xf>
    <xf numFmtId="0" fontId="5" fillId="5" borderId="1" xfId="0" applyFont="1" applyFill="1" applyBorder="1" applyAlignment="1">
      <alignment horizontal="center"/>
    </xf>
    <xf numFmtId="9" fontId="5" fillId="5" borderId="1" xfId="0" applyNumberFormat="1" applyFont="1" applyFill="1" applyBorder="1" applyAlignment="1">
      <alignment horizontal="center"/>
    </xf>
    <xf numFmtId="0" fontId="5" fillId="0" borderId="0" xfId="0" applyFont="1" applyFill="1" applyBorder="1" applyAlignment="1">
      <alignment horizontal="center"/>
    </xf>
    <xf numFmtId="9" fontId="5" fillId="0" borderId="0" xfId="0" applyNumberFormat="1" applyFont="1" applyFill="1" applyBorder="1" applyAlignment="1">
      <alignment horizontal="center"/>
    </xf>
    <xf numFmtId="0" fontId="5" fillId="0" borderId="2" xfId="0" applyFont="1" applyBorder="1" applyAlignment="1">
      <alignment horizontal="center"/>
    </xf>
    <xf numFmtId="0" fontId="4" fillId="3" borderId="1" xfId="0" applyFont="1" applyFill="1" applyBorder="1" applyAlignment="1">
      <alignment horizontal="center" vertical="center"/>
    </xf>
    <xf numFmtId="0" fontId="4" fillId="5" borderId="1" xfId="0" applyFont="1" applyFill="1" applyBorder="1" applyAlignment="1">
      <alignment horizontal="center" vertical="center"/>
    </xf>
    <xf numFmtId="0" fontId="4" fillId="2" borderId="1" xfId="0" applyFont="1" applyFill="1" applyBorder="1" applyAlignment="1">
      <alignment horizontal="center" vertical="center"/>
    </xf>
    <xf numFmtId="0" fontId="0" fillId="0" borderId="0" xfId="0" applyFill="1" applyBorder="1"/>
    <xf numFmtId="0" fontId="4" fillId="0" borderId="0" xfId="0" applyFont="1" applyFill="1" applyBorder="1" applyAlignment="1">
      <alignment horizontal="center"/>
    </xf>
    <xf numFmtId="9" fontId="4" fillId="0" borderId="0" xfId="0" applyNumberFormat="1" applyFont="1" applyFill="1" applyBorder="1" applyAlignment="1">
      <alignment horizontal="center"/>
    </xf>
    <xf numFmtId="0" fontId="0" fillId="0" borderId="1" xfId="0" applyBorder="1" applyAlignment="1">
      <alignment horizontal="center"/>
    </xf>
    <xf numFmtId="9" fontId="0" fillId="0" borderId="1" xfId="0" applyNumberFormat="1" applyBorder="1" applyAlignment="1">
      <alignment horizontal="center"/>
    </xf>
    <xf numFmtId="0" fontId="5" fillId="7" borderId="1" xfId="0" applyFont="1" applyFill="1" applyBorder="1" applyAlignment="1">
      <alignment horizontal="center"/>
    </xf>
    <xf numFmtId="9" fontId="5" fillId="7" borderId="1" xfId="0" applyNumberFormat="1" applyFont="1" applyFill="1" applyBorder="1" applyAlignment="1">
      <alignment horizontal="center"/>
    </xf>
    <xf numFmtId="0" fontId="5" fillId="8" borderId="1" xfId="0" applyFont="1" applyFill="1" applyBorder="1"/>
    <xf numFmtId="0" fontId="5" fillId="8" borderId="1" xfId="0" applyFont="1" applyFill="1" applyBorder="1" applyAlignment="1">
      <alignment horizontal="center"/>
    </xf>
    <xf numFmtId="9" fontId="5" fillId="8" borderId="1" xfId="0" applyNumberFormat="1" applyFont="1" applyFill="1" applyBorder="1" applyAlignment="1">
      <alignment horizontal="center"/>
    </xf>
    <xf numFmtId="0" fontId="5" fillId="6" borderId="1" xfId="0" applyFont="1" applyFill="1" applyBorder="1" applyAlignment="1">
      <alignment horizontal="center"/>
    </xf>
    <xf numFmtId="9" fontId="5" fillId="6" borderId="1" xfId="0" applyNumberFormat="1" applyFont="1" applyFill="1" applyBorder="1" applyAlignment="1">
      <alignment horizontal="center"/>
    </xf>
    <xf numFmtId="0" fontId="4" fillId="9" borderId="1" xfId="0" applyFont="1" applyFill="1" applyBorder="1" applyAlignment="1">
      <alignment horizontal="center" vertical="center"/>
    </xf>
    <xf numFmtId="0" fontId="4" fillId="0" borderId="1" xfId="0" applyFont="1" applyBorder="1" applyAlignment="1">
      <alignment horizontal="center" vertical="center" wrapText="1"/>
    </xf>
    <xf numFmtId="0" fontId="1" fillId="0" borderId="0" xfId="0" applyFont="1" applyFill="1" applyBorder="1" applyAlignment="1">
      <alignment horizontal="center" vertical="center"/>
    </xf>
    <xf numFmtId="0" fontId="12" fillId="0" borderId="1" xfId="1" applyFont="1" applyFill="1" applyBorder="1" applyAlignment="1" applyProtection="1">
      <alignment horizontal="center"/>
      <protection hidden="1"/>
    </xf>
    <xf numFmtId="0" fontId="4" fillId="0" borderId="0" xfId="0" applyFont="1" applyAlignment="1">
      <alignment horizontal="right"/>
    </xf>
    <xf numFmtId="0" fontId="14" fillId="0" borderId="0" xfId="0" applyFont="1" applyAlignment="1" applyProtection="1">
      <alignment vertical="top"/>
      <protection hidden="1"/>
    </xf>
    <xf numFmtId="0" fontId="0" fillId="0" borderId="0" xfId="0" applyFont="1" applyAlignment="1" applyProtection="1">
      <alignment wrapText="1"/>
      <protection hidden="1"/>
    </xf>
    <xf numFmtId="0" fontId="0" fillId="0" borderId="0" xfId="0" applyFont="1" applyProtection="1">
      <protection hidden="1"/>
    </xf>
    <xf numFmtId="0" fontId="18" fillId="0" borderId="0" xfId="0" applyFont="1" applyAlignment="1" applyProtection="1">
      <alignment horizontal="center" vertical="center" wrapText="1"/>
      <protection hidden="1"/>
    </xf>
    <xf numFmtId="0" fontId="8" fillId="11" borderId="0" xfId="0" applyFont="1" applyFill="1" applyAlignment="1" applyProtection="1">
      <alignment horizontal="right" vertical="top"/>
      <protection hidden="1"/>
    </xf>
    <xf numFmtId="0" fontId="8" fillId="0" borderId="0" xfId="0" applyFont="1" applyFill="1" applyAlignment="1" applyProtection="1">
      <alignment horizontal="left" vertical="top"/>
      <protection hidden="1"/>
    </xf>
    <xf numFmtId="0" fontId="0" fillId="0" borderId="0" xfId="0" applyFont="1" applyFill="1" applyBorder="1" applyAlignment="1" applyProtection="1">
      <alignment horizontal="center"/>
      <protection hidden="1"/>
    </xf>
    <xf numFmtId="0" fontId="0" fillId="0" borderId="0" xfId="0" quotePrefix="1" applyFont="1" applyAlignment="1" applyProtection="1">
      <alignment horizontal="right" vertical="top"/>
      <protection hidden="1"/>
    </xf>
    <xf numFmtId="0" fontId="19" fillId="0" borderId="0" xfId="1" applyFont="1" applyAlignment="1" applyProtection="1">
      <alignment wrapText="1"/>
      <protection hidden="1"/>
    </xf>
    <xf numFmtId="0" fontId="8" fillId="0" borderId="1" xfId="0" applyFont="1" applyBorder="1" applyAlignment="1" applyProtection="1">
      <alignment horizontal="center"/>
      <protection hidden="1"/>
    </xf>
    <xf numFmtId="0" fontId="8" fillId="0" borderId="0" xfId="0" applyFont="1" applyFill="1" applyBorder="1" applyAlignment="1" applyProtection="1">
      <alignment horizontal="center"/>
      <protection hidden="1"/>
    </xf>
    <xf numFmtId="0" fontId="0" fillId="10" borderId="18" xfId="0" applyFont="1" applyFill="1" applyBorder="1" applyAlignment="1" applyProtection="1">
      <alignment horizontal="center"/>
      <protection hidden="1"/>
    </xf>
    <xf numFmtId="0" fontId="0" fillId="10" borderId="19" xfId="0" applyFont="1" applyFill="1" applyBorder="1" applyAlignment="1" applyProtection="1">
      <alignment horizontal="center"/>
      <protection locked="0" hidden="1"/>
    </xf>
    <xf numFmtId="0" fontId="0" fillId="10" borderId="20" xfId="0" applyFont="1" applyFill="1" applyBorder="1" applyAlignment="1" applyProtection="1">
      <alignment horizontal="center"/>
      <protection locked="0" hidden="1"/>
    </xf>
    <xf numFmtId="0" fontId="0" fillId="10" borderId="21" xfId="0" applyFont="1" applyFill="1" applyBorder="1" applyAlignment="1" applyProtection="1">
      <alignment horizontal="center"/>
      <protection locked="0" hidden="1"/>
    </xf>
    <xf numFmtId="0" fontId="0" fillId="0" borderId="0" xfId="0" applyFont="1" applyAlignment="1" applyProtection="1">
      <alignment vertical="top"/>
      <protection hidden="1"/>
    </xf>
    <xf numFmtId="0" fontId="0" fillId="0" borderId="0" xfId="0" applyFont="1" applyFill="1" applyBorder="1" applyProtection="1">
      <protection hidden="1"/>
    </xf>
    <xf numFmtId="0" fontId="0" fillId="0" borderId="22" xfId="0" applyFont="1" applyFill="1" applyBorder="1" applyAlignment="1" applyProtection="1">
      <alignment horizontal="center"/>
      <protection hidden="1"/>
    </xf>
    <xf numFmtId="0" fontId="0" fillId="0" borderId="13" xfId="0" applyFont="1" applyFill="1" applyBorder="1" applyAlignment="1" applyProtection="1">
      <alignment horizontal="center"/>
      <protection locked="0" hidden="1"/>
    </xf>
    <xf numFmtId="0" fontId="0" fillId="0" borderId="0" xfId="0" applyFont="1" applyFill="1" applyBorder="1" applyAlignment="1" applyProtection="1">
      <alignment horizontal="center"/>
      <protection locked="0" hidden="1"/>
    </xf>
    <xf numFmtId="0" fontId="0" fillId="0" borderId="14" xfId="0" applyFont="1" applyFill="1" applyBorder="1" applyAlignment="1" applyProtection="1">
      <alignment horizontal="center"/>
      <protection locked="0" hidden="1"/>
    </xf>
    <xf numFmtId="0" fontId="8" fillId="11" borderId="0" xfId="0" applyFont="1" applyFill="1" applyAlignment="1" applyProtection="1">
      <alignment vertical="top"/>
      <protection hidden="1"/>
    </xf>
    <xf numFmtId="0" fontId="8" fillId="0" borderId="0" xfId="0" applyFont="1" applyFill="1" applyBorder="1" applyAlignment="1" applyProtection="1">
      <alignment horizontal="left" vertical="top"/>
      <protection hidden="1"/>
    </xf>
    <xf numFmtId="0" fontId="8" fillId="0" borderId="23" xfId="0" applyFont="1" applyFill="1" applyBorder="1" applyAlignment="1" applyProtection="1">
      <alignment horizontal="center"/>
      <protection hidden="1"/>
    </xf>
    <xf numFmtId="0" fontId="0" fillId="10" borderId="24" xfId="0" applyFont="1" applyFill="1" applyBorder="1" applyAlignment="1" applyProtection="1">
      <alignment horizontal="center"/>
      <protection hidden="1"/>
    </xf>
    <xf numFmtId="0" fontId="0" fillId="10" borderId="25" xfId="0" applyFont="1" applyFill="1" applyBorder="1" applyAlignment="1" applyProtection="1">
      <alignment horizontal="center"/>
      <protection locked="0" hidden="1"/>
    </xf>
    <xf numFmtId="0" fontId="0" fillId="10" borderId="1" xfId="0" applyFont="1" applyFill="1" applyBorder="1" applyAlignment="1" applyProtection="1">
      <alignment horizontal="center"/>
      <protection locked="0" hidden="1"/>
    </xf>
    <xf numFmtId="0" fontId="0" fillId="10" borderId="26" xfId="0" applyFont="1" applyFill="1" applyBorder="1" applyAlignment="1" applyProtection="1">
      <alignment horizontal="center"/>
      <protection locked="0" hidden="1"/>
    </xf>
    <xf numFmtId="0" fontId="8" fillId="11" borderId="0" xfId="0" applyFont="1" applyFill="1" applyAlignment="1" applyProtection="1">
      <alignment vertical="top" wrapText="1"/>
      <protection hidden="1"/>
    </xf>
    <xf numFmtId="0" fontId="0" fillId="10" borderId="27" xfId="0" applyFont="1" applyFill="1" applyBorder="1" applyAlignment="1" applyProtection="1">
      <alignment horizontal="center"/>
      <protection hidden="1"/>
    </xf>
    <xf numFmtId="0" fontId="0" fillId="10" borderId="2" xfId="0" applyFont="1" applyFill="1" applyBorder="1" applyAlignment="1" applyProtection="1">
      <alignment horizontal="center"/>
      <protection locked="0" hidden="1"/>
    </xf>
    <xf numFmtId="0" fontId="0" fillId="10" borderId="28" xfId="0" applyFont="1" applyFill="1" applyBorder="1" applyAlignment="1" applyProtection="1">
      <alignment horizontal="center"/>
      <protection locked="0" hidden="1"/>
    </xf>
    <xf numFmtId="0" fontId="0" fillId="0" borderId="10" xfId="0" applyFont="1" applyFill="1" applyBorder="1" applyAlignment="1" applyProtection="1">
      <alignment horizontal="center"/>
      <protection hidden="1"/>
    </xf>
    <xf numFmtId="0" fontId="6" fillId="0" borderId="0" xfId="0" applyFont="1" applyFill="1" applyAlignment="1" applyProtection="1">
      <alignment horizontal="left" wrapText="1"/>
      <protection hidden="1"/>
    </xf>
    <xf numFmtId="0" fontId="9" fillId="0" borderId="0" xfId="0" applyFont="1" applyAlignment="1" applyProtection="1">
      <alignment horizontal="left"/>
      <protection hidden="1"/>
    </xf>
    <xf numFmtId="0" fontId="0" fillId="0" borderId="0" xfId="0" applyFont="1" applyAlignment="1" applyProtection="1">
      <alignment horizontal="center"/>
      <protection hidden="1"/>
    </xf>
    <xf numFmtId="0" fontId="0" fillId="0" borderId="0" xfId="0" applyFont="1" applyAlignment="1" applyProtection="1">
      <alignment horizontal="right" indent="1"/>
      <protection hidden="1"/>
    </xf>
    <xf numFmtId="0" fontId="0" fillId="0" borderId="0" xfId="0" applyFont="1" applyAlignment="1" applyProtection="1">
      <protection hidden="1"/>
    </xf>
    <xf numFmtId="0" fontId="6" fillId="0" borderId="0" xfId="0" applyFont="1" applyAlignment="1" applyProtection="1">
      <alignment horizontal="center"/>
      <protection hidden="1"/>
    </xf>
    <xf numFmtId="0" fontId="6" fillId="0" borderId="0" xfId="0" applyFont="1" applyProtection="1">
      <protection hidden="1"/>
    </xf>
    <xf numFmtId="0" fontId="10" fillId="0" borderId="6" xfId="0" applyFont="1" applyBorder="1" applyAlignment="1" applyProtection="1">
      <alignment horizontal="right" vertical="center"/>
      <protection hidden="1"/>
    </xf>
    <xf numFmtId="0" fontId="10" fillId="0" borderId="0" xfId="0" applyFont="1" applyBorder="1" applyAlignment="1" applyProtection="1">
      <alignment vertical="center"/>
      <protection hidden="1"/>
    </xf>
    <xf numFmtId="0" fontId="10" fillId="0" borderId="0" xfId="0" applyFont="1" applyBorder="1" applyAlignment="1" applyProtection="1">
      <alignment horizontal="right" vertical="center"/>
      <protection hidden="1"/>
    </xf>
    <xf numFmtId="0" fontId="10" fillId="0" borderId="1" xfId="0" applyFont="1" applyBorder="1" applyAlignment="1" applyProtection="1">
      <alignment horizontal="center" vertical="center"/>
      <protection hidden="1"/>
    </xf>
    <xf numFmtId="0" fontId="10" fillId="0" borderId="6" xfId="0" applyFont="1" applyBorder="1" applyAlignment="1" applyProtection="1">
      <alignment vertical="center"/>
      <protection hidden="1"/>
    </xf>
    <xf numFmtId="0" fontId="6" fillId="0" borderId="1" xfId="0" applyFont="1" applyBorder="1" applyAlignment="1" applyProtection="1">
      <alignment horizontal="center" vertical="center"/>
      <protection hidden="1"/>
    </xf>
    <xf numFmtId="0" fontId="6" fillId="0" borderId="0" xfId="0" applyFont="1" applyAlignment="1" applyProtection="1">
      <alignment horizontal="center" vertical="center"/>
      <protection hidden="1"/>
    </xf>
    <xf numFmtId="0" fontId="6" fillId="0" borderId="0" xfId="0" applyFont="1" applyAlignment="1" applyProtection="1">
      <alignment vertical="center"/>
      <protection hidden="1"/>
    </xf>
    <xf numFmtId="0" fontId="6" fillId="3" borderId="1" xfId="0" applyFont="1" applyFill="1" applyBorder="1" applyAlignment="1" applyProtection="1">
      <alignment horizontal="center" vertical="center"/>
      <protection hidden="1"/>
    </xf>
    <xf numFmtId="0" fontId="6" fillId="9" borderId="1" xfId="0" applyFont="1" applyFill="1" applyBorder="1" applyAlignment="1" applyProtection="1">
      <alignment horizontal="center" vertical="center"/>
      <protection hidden="1"/>
    </xf>
    <xf numFmtId="0" fontId="6" fillId="5" borderId="1" xfId="0" applyFont="1" applyFill="1" applyBorder="1" applyAlignment="1" applyProtection="1">
      <alignment horizontal="center" vertical="center"/>
      <protection hidden="1"/>
    </xf>
    <xf numFmtId="0" fontId="6" fillId="2" borderId="1" xfId="0" applyFont="1" applyFill="1" applyBorder="1" applyAlignment="1" applyProtection="1">
      <alignment horizontal="center" vertical="center"/>
      <protection hidden="1"/>
    </xf>
    <xf numFmtId="0" fontId="10" fillId="2" borderId="3" xfId="0" applyFont="1" applyFill="1" applyBorder="1" applyAlignment="1" applyProtection="1">
      <alignment horizontal="center" vertical="center"/>
      <protection hidden="1"/>
    </xf>
    <xf numFmtId="0" fontId="6" fillId="0" borderId="2" xfId="0" applyFont="1" applyBorder="1" applyAlignment="1" applyProtection="1">
      <alignment vertical="center"/>
      <protection hidden="1"/>
    </xf>
    <xf numFmtId="0" fontId="0" fillId="0" borderId="1" xfId="0" applyFont="1" applyBorder="1" applyAlignment="1" applyProtection="1">
      <alignment vertical="center"/>
      <protection hidden="1"/>
    </xf>
    <xf numFmtId="0" fontId="0" fillId="0" borderId="0" xfId="0" applyFont="1" applyAlignment="1" applyProtection="1">
      <alignment vertical="center"/>
      <protection hidden="1"/>
    </xf>
    <xf numFmtId="0" fontId="10" fillId="2" borderId="7" xfId="0" applyFont="1" applyFill="1" applyBorder="1" applyAlignment="1" applyProtection="1">
      <alignment horizontal="center"/>
      <protection hidden="1"/>
    </xf>
    <xf numFmtId="0" fontId="10" fillId="2" borderId="1" xfId="0" applyFont="1" applyFill="1" applyBorder="1" applyAlignment="1" applyProtection="1">
      <alignment horizontal="center" vertical="center"/>
      <protection hidden="1"/>
    </xf>
    <xf numFmtId="0" fontId="10" fillId="0" borderId="0" xfId="0" applyFont="1" applyFill="1" applyBorder="1" applyAlignment="1" applyProtection="1">
      <alignment horizontal="center" vertical="center"/>
      <protection hidden="1"/>
    </xf>
    <xf numFmtId="164" fontId="10" fillId="0" borderId="0" xfId="0" applyNumberFormat="1" applyFont="1" applyFill="1" applyBorder="1" applyAlignment="1" applyProtection="1">
      <alignment horizontal="center" vertical="center"/>
      <protection hidden="1"/>
    </xf>
    <xf numFmtId="0" fontId="6" fillId="0" borderId="1" xfId="0" applyFont="1" applyBorder="1" applyAlignment="1" applyProtection="1">
      <alignment horizontal="center" textRotation="90"/>
      <protection hidden="1"/>
    </xf>
    <xf numFmtId="0" fontId="0" fillId="0" borderId="30" xfId="0" applyBorder="1"/>
    <xf numFmtId="0" fontId="0" fillId="0" borderId="31" xfId="0" applyBorder="1"/>
    <xf numFmtId="0" fontId="0" fillId="0" borderId="32" xfId="0" applyBorder="1"/>
    <xf numFmtId="0" fontId="0" fillId="0" borderId="33" xfId="0" applyBorder="1"/>
    <xf numFmtId="0" fontId="0" fillId="0" borderId="0" xfId="0" applyBorder="1"/>
    <xf numFmtId="0" fontId="0" fillId="0" borderId="34" xfId="0" applyBorder="1"/>
    <xf numFmtId="0" fontId="0" fillId="0" borderId="35" xfId="0" applyBorder="1"/>
    <xf numFmtId="0" fontId="0" fillId="0" borderId="36" xfId="0" applyBorder="1"/>
    <xf numFmtId="0" fontId="0" fillId="0" borderId="37" xfId="0" applyBorder="1"/>
    <xf numFmtId="9" fontId="6" fillId="2" borderId="1" xfId="0" applyNumberFormat="1" applyFont="1" applyFill="1" applyBorder="1" applyAlignment="1" applyProtection="1">
      <alignment horizontal="center" shrinkToFit="1"/>
      <protection hidden="1"/>
    </xf>
    <xf numFmtId="0" fontId="6" fillId="10" borderId="0" xfId="0" applyFont="1" applyFill="1" applyAlignment="1" applyProtection="1">
      <alignment horizontal="center"/>
      <protection hidden="1"/>
    </xf>
    <xf numFmtId="0" fontId="6" fillId="0" borderId="0" xfId="0" applyFont="1" applyFill="1" applyBorder="1" applyAlignment="1" applyProtection="1">
      <alignment horizontal="center"/>
      <protection hidden="1"/>
    </xf>
    <xf numFmtId="0" fontId="9" fillId="0" borderId="0" xfId="0" applyFont="1"/>
    <xf numFmtId="0" fontId="3" fillId="0" borderId="0" xfId="0" applyFont="1" applyAlignment="1">
      <alignment horizontal="right" vertical="center"/>
    </xf>
    <xf numFmtId="0" fontId="22" fillId="0" borderId="0" xfId="0" applyFont="1" applyBorder="1" applyAlignment="1">
      <alignment horizontal="left"/>
    </xf>
    <xf numFmtId="0" fontId="0" fillId="0" borderId="0" xfId="0" applyAlignment="1">
      <alignment horizontal="right" vertical="center" indent="1"/>
    </xf>
    <xf numFmtId="0" fontId="9" fillId="0" borderId="0" xfId="0" applyFont="1" applyAlignment="1">
      <alignment horizontal="center" vertical="center"/>
    </xf>
    <xf numFmtId="9" fontId="4" fillId="4" borderId="1" xfId="0" applyNumberFormat="1" applyFont="1" applyFill="1" applyBorder="1" applyAlignment="1">
      <alignment horizontal="center"/>
    </xf>
    <xf numFmtId="9" fontId="4" fillId="3" borderId="1" xfId="0" applyNumberFormat="1" applyFont="1" applyFill="1" applyBorder="1" applyAlignment="1">
      <alignment horizontal="center"/>
    </xf>
    <xf numFmtId="9" fontId="4" fillId="5" borderId="1" xfId="0" applyNumberFormat="1" applyFont="1" applyFill="1" applyBorder="1" applyAlignment="1">
      <alignment horizontal="center"/>
    </xf>
    <xf numFmtId="9" fontId="4" fillId="12" borderId="1" xfId="0" applyNumberFormat="1" applyFont="1" applyFill="1" applyBorder="1" applyAlignment="1">
      <alignment horizontal="center"/>
    </xf>
    <xf numFmtId="9" fontId="4" fillId="8" borderId="1" xfId="0" applyNumberFormat="1" applyFont="1" applyFill="1" applyBorder="1" applyAlignment="1">
      <alignment horizontal="center"/>
    </xf>
    <xf numFmtId="9" fontId="4" fillId="7" borderId="1" xfId="0" applyNumberFormat="1" applyFont="1" applyFill="1" applyBorder="1" applyAlignment="1">
      <alignment horizontal="center"/>
    </xf>
    <xf numFmtId="0" fontId="0" fillId="0" borderId="0" xfId="0" applyFill="1" applyBorder="1" applyAlignment="1">
      <alignment horizontal="center" vertical="center"/>
    </xf>
    <xf numFmtId="0" fontId="4" fillId="0" borderId="0" xfId="0" applyFont="1" applyAlignment="1">
      <alignment horizontal="center"/>
    </xf>
    <xf numFmtId="0" fontId="4" fillId="0" borderId="0" xfId="0" applyFont="1" applyAlignment="1">
      <alignment horizontal="center" vertical="center"/>
    </xf>
    <xf numFmtId="0" fontId="2" fillId="0" borderId="0" xfId="0" applyFont="1" applyBorder="1" applyAlignment="1">
      <alignment horizontal="left"/>
    </xf>
    <xf numFmtId="0" fontId="2" fillId="0" borderId="0" xfId="0" applyFont="1" applyAlignment="1">
      <alignment horizontal="right"/>
    </xf>
    <xf numFmtId="0" fontId="13" fillId="0" borderId="0" xfId="0" applyFont="1" applyAlignment="1" applyProtection="1">
      <alignment horizontal="left" vertical="top" wrapText="1"/>
      <protection hidden="1"/>
    </xf>
    <xf numFmtId="0" fontId="10" fillId="0" borderId="38" xfId="0" applyFont="1" applyBorder="1" applyAlignment="1" applyProtection="1">
      <alignment horizontal="center" vertical="center"/>
      <protection hidden="1"/>
    </xf>
    <xf numFmtId="0" fontId="10" fillId="0" borderId="39" xfId="0" applyFont="1" applyBorder="1" applyAlignment="1" applyProtection="1">
      <alignment horizontal="center" vertical="center"/>
      <protection hidden="1"/>
    </xf>
    <xf numFmtId="0" fontId="10" fillId="0" borderId="40" xfId="0" applyFont="1" applyBorder="1" applyAlignment="1" applyProtection="1">
      <alignment horizontal="center" vertical="center"/>
      <protection hidden="1"/>
    </xf>
    <xf numFmtId="0" fontId="6" fillId="0" borderId="38" xfId="0" applyFont="1" applyBorder="1" applyAlignment="1" applyProtection="1">
      <alignment horizontal="center" textRotation="90"/>
      <protection hidden="1"/>
    </xf>
    <xf numFmtId="0" fontId="6" fillId="0" borderId="39" xfId="0" applyFont="1" applyBorder="1" applyAlignment="1" applyProtection="1">
      <alignment horizontal="center" textRotation="90"/>
      <protection hidden="1"/>
    </xf>
    <xf numFmtId="0" fontId="6" fillId="0" borderId="40" xfId="0" applyFont="1" applyBorder="1" applyAlignment="1" applyProtection="1">
      <alignment horizontal="center" textRotation="90"/>
      <protection hidden="1"/>
    </xf>
    <xf numFmtId="0" fontId="6" fillId="9" borderId="38" xfId="0" applyFont="1" applyFill="1" applyBorder="1" applyAlignment="1" applyProtection="1">
      <alignment horizontal="center" vertical="center"/>
      <protection hidden="1"/>
    </xf>
    <xf numFmtId="0" fontId="6" fillId="9" borderId="39" xfId="0" applyFont="1" applyFill="1" applyBorder="1" applyAlignment="1" applyProtection="1">
      <alignment horizontal="center" vertical="center"/>
      <protection hidden="1"/>
    </xf>
    <xf numFmtId="0" fontId="6" fillId="9" borderId="40" xfId="0" applyFont="1" applyFill="1" applyBorder="1" applyAlignment="1" applyProtection="1">
      <alignment horizontal="center" vertical="center"/>
      <protection hidden="1"/>
    </xf>
    <xf numFmtId="0" fontId="6" fillId="2" borderId="38" xfId="0" applyFont="1" applyFill="1" applyBorder="1" applyAlignment="1" applyProtection="1">
      <alignment horizontal="center" vertical="center"/>
      <protection hidden="1"/>
    </xf>
    <xf numFmtId="0" fontId="6" fillId="2" borderId="39" xfId="0" applyFont="1" applyFill="1" applyBorder="1" applyAlignment="1" applyProtection="1">
      <alignment horizontal="center" vertical="center"/>
      <protection hidden="1"/>
    </xf>
    <xf numFmtId="0" fontId="6" fillId="2" borderId="40" xfId="0" applyFont="1" applyFill="1" applyBorder="1" applyAlignment="1" applyProtection="1">
      <alignment horizontal="center" vertical="center"/>
      <protection hidden="1"/>
    </xf>
    <xf numFmtId="0" fontId="10" fillId="2" borderId="41" xfId="0" applyFont="1" applyFill="1" applyBorder="1" applyAlignment="1" applyProtection="1">
      <alignment horizontal="center"/>
      <protection hidden="1"/>
    </xf>
    <xf numFmtId="0" fontId="10" fillId="2" borderId="42" xfId="0" applyFont="1" applyFill="1" applyBorder="1" applyAlignment="1" applyProtection="1">
      <alignment horizontal="center"/>
      <protection hidden="1"/>
    </xf>
    <xf numFmtId="0" fontId="10" fillId="2" borderId="43" xfId="0" applyFont="1" applyFill="1" applyBorder="1" applyAlignment="1" applyProtection="1">
      <alignment horizontal="center"/>
      <protection hidden="1"/>
    </xf>
    <xf numFmtId="9" fontId="6" fillId="2" borderId="38" xfId="0" applyNumberFormat="1" applyFont="1" applyFill="1" applyBorder="1" applyAlignment="1" applyProtection="1">
      <alignment horizontal="center" shrinkToFit="1"/>
      <protection hidden="1"/>
    </xf>
    <xf numFmtId="9" fontId="6" fillId="2" borderId="39" xfId="0" applyNumberFormat="1" applyFont="1" applyFill="1" applyBorder="1" applyAlignment="1" applyProtection="1">
      <alignment horizontal="center" shrinkToFit="1"/>
      <protection hidden="1"/>
    </xf>
    <xf numFmtId="9" fontId="6" fillId="2" borderId="40" xfId="0" applyNumberFormat="1" applyFont="1" applyFill="1" applyBorder="1" applyAlignment="1" applyProtection="1">
      <alignment horizontal="center" shrinkToFit="1"/>
      <protection hidden="1"/>
    </xf>
    <xf numFmtId="0" fontId="6" fillId="5" borderId="38" xfId="0" applyFont="1" applyFill="1" applyBorder="1" applyAlignment="1" applyProtection="1">
      <alignment horizontal="center" vertical="center"/>
      <protection hidden="1"/>
    </xf>
    <xf numFmtId="0" fontId="6" fillId="5" borderId="39" xfId="0" applyFont="1" applyFill="1" applyBorder="1" applyAlignment="1" applyProtection="1">
      <alignment horizontal="center" vertical="center"/>
      <protection hidden="1"/>
    </xf>
    <xf numFmtId="0" fontId="6" fillId="5" borderId="40" xfId="0" applyFont="1" applyFill="1" applyBorder="1" applyAlignment="1" applyProtection="1">
      <alignment horizontal="center" vertical="center"/>
      <protection hidden="1"/>
    </xf>
    <xf numFmtId="2" fontId="14" fillId="0" borderId="0" xfId="0" applyNumberFormat="1" applyFont="1" applyAlignment="1" applyProtection="1">
      <alignment vertical="top"/>
      <protection hidden="1"/>
    </xf>
    <xf numFmtId="2" fontId="0" fillId="0" borderId="0" xfId="0" applyNumberFormat="1" applyFont="1" applyAlignment="1" applyProtection="1">
      <alignment wrapText="1"/>
      <protection hidden="1"/>
    </xf>
    <xf numFmtId="2" fontId="0" fillId="0" borderId="0" xfId="0" applyNumberFormat="1" applyFont="1" applyProtection="1">
      <protection hidden="1"/>
    </xf>
    <xf numFmtId="2" fontId="13" fillId="0" borderId="0" xfId="0" applyNumberFormat="1" applyFont="1" applyAlignment="1" applyProtection="1">
      <alignment horizontal="left" vertical="top" wrapText="1"/>
      <protection hidden="1"/>
    </xf>
    <xf numFmtId="2" fontId="18" fillId="0" borderId="0" xfId="0" applyNumberFormat="1" applyFont="1" applyAlignment="1" applyProtection="1">
      <alignment horizontal="center" vertical="center" wrapText="1"/>
      <protection hidden="1"/>
    </xf>
    <xf numFmtId="2" fontId="8" fillId="11" borderId="0" xfId="0" applyNumberFormat="1" applyFont="1" applyFill="1" applyAlignment="1" applyProtection="1">
      <alignment horizontal="right" vertical="top"/>
      <protection hidden="1"/>
    </xf>
    <xf numFmtId="2" fontId="8" fillId="0" borderId="0" xfId="0" applyNumberFormat="1" applyFont="1" applyFill="1" applyAlignment="1" applyProtection="1">
      <alignment horizontal="left" vertical="top"/>
      <protection hidden="1"/>
    </xf>
    <xf numFmtId="2" fontId="0" fillId="0" borderId="0" xfId="0" quotePrefix="1" applyNumberFormat="1" applyFont="1" applyAlignment="1" applyProtection="1">
      <alignment horizontal="right" vertical="top"/>
      <protection hidden="1"/>
    </xf>
    <xf numFmtId="2" fontId="19" fillId="0" borderId="0" xfId="1" applyNumberFormat="1" applyFont="1" applyAlignment="1" applyProtection="1">
      <alignment wrapText="1"/>
      <protection hidden="1"/>
    </xf>
    <xf numFmtId="2" fontId="0" fillId="0" borderId="0" xfId="0" applyNumberFormat="1" applyFont="1" applyFill="1" applyBorder="1" applyAlignment="1" applyProtection="1">
      <alignment horizontal="center"/>
      <protection hidden="1"/>
    </xf>
    <xf numFmtId="2" fontId="0" fillId="0" borderId="0" xfId="0" applyNumberFormat="1" applyFont="1" applyAlignment="1" applyProtection="1">
      <alignment vertical="top"/>
      <protection hidden="1"/>
    </xf>
    <xf numFmtId="2" fontId="0" fillId="0" borderId="0" xfId="0" applyNumberFormat="1" applyFont="1" applyFill="1" applyBorder="1" applyProtection="1">
      <protection hidden="1"/>
    </xf>
    <xf numFmtId="2" fontId="8" fillId="11" borderId="0" xfId="0" applyNumberFormat="1" applyFont="1" applyFill="1" applyAlignment="1" applyProtection="1">
      <alignment vertical="top" wrapText="1"/>
      <protection hidden="1"/>
    </xf>
    <xf numFmtId="2" fontId="8" fillId="0" borderId="0" xfId="0" applyNumberFormat="1" applyFont="1" applyFill="1" applyBorder="1" applyAlignment="1" applyProtection="1">
      <alignment horizontal="left" vertical="top"/>
      <protection hidden="1"/>
    </xf>
    <xf numFmtId="2" fontId="0" fillId="0" borderId="10" xfId="0" applyNumberFormat="1" applyFont="1" applyFill="1" applyBorder="1" applyAlignment="1" applyProtection="1">
      <alignment horizontal="center"/>
      <protection hidden="1"/>
    </xf>
    <xf numFmtId="2" fontId="6" fillId="0" borderId="0" xfId="0" applyNumberFormat="1" applyFont="1" applyFill="1" applyAlignment="1" applyProtection="1">
      <alignment horizontal="left" wrapText="1"/>
      <protection hidden="1"/>
    </xf>
    <xf numFmtId="0" fontId="10" fillId="10" borderId="0" xfId="0" applyFont="1" applyFill="1" applyAlignment="1" applyProtection="1">
      <alignment horizontal="center"/>
      <protection hidden="1"/>
    </xf>
    <xf numFmtId="0" fontId="10" fillId="0" borderId="0" xfId="0" applyFont="1" applyFill="1" applyBorder="1" applyAlignment="1" applyProtection="1">
      <alignment horizontal="center"/>
      <protection hidden="1"/>
    </xf>
    <xf numFmtId="1" fontId="8" fillId="0" borderId="1" xfId="0" applyNumberFormat="1" applyFont="1" applyBorder="1" applyAlignment="1" applyProtection="1">
      <alignment horizontal="center"/>
      <protection hidden="1"/>
    </xf>
    <xf numFmtId="1" fontId="8" fillId="0" borderId="0" xfId="0" applyNumberFormat="1" applyFont="1" applyFill="1" applyBorder="1" applyAlignment="1" applyProtection="1">
      <alignment horizontal="center"/>
      <protection hidden="1"/>
    </xf>
    <xf numFmtId="1" fontId="0" fillId="10" borderId="18" xfId="0" applyNumberFormat="1" applyFont="1" applyFill="1" applyBorder="1" applyAlignment="1" applyProtection="1">
      <alignment horizontal="center"/>
      <protection hidden="1"/>
    </xf>
    <xf numFmtId="1" fontId="0" fillId="0" borderId="0" xfId="0" applyNumberFormat="1" applyFont="1" applyFill="1" applyBorder="1" applyAlignment="1" applyProtection="1">
      <alignment horizontal="center"/>
      <protection hidden="1"/>
    </xf>
    <xf numFmtId="1" fontId="0" fillId="10" borderId="19" xfId="0" applyNumberFormat="1" applyFont="1" applyFill="1" applyBorder="1" applyAlignment="1" applyProtection="1">
      <alignment horizontal="center"/>
      <protection locked="0" hidden="1"/>
    </xf>
    <xf numFmtId="1" fontId="0" fillId="10" borderId="20" xfId="0" applyNumberFormat="1" applyFont="1" applyFill="1" applyBorder="1" applyAlignment="1" applyProtection="1">
      <alignment horizontal="center"/>
      <protection locked="0" hidden="1"/>
    </xf>
    <xf numFmtId="1" fontId="0" fillId="10" borderId="21" xfId="0" applyNumberFormat="1" applyFont="1" applyFill="1" applyBorder="1" applyAlignment="1" applyProtection="1">
      <alignment horizontal="center"/>
      <protection locked="0" hidden="1"/>
    </xf>
    <xf numFmtId="1" fontId="0" fillId="0" borderId="0" xfId="0" applyNumberFormat="1" applyFont="1" applyProtection="1">
      <protection hidden="1"/>
    </xf>
    <xf numFmtId="1" fontId="0" fillId="0" borderId="0" xfId="0" applyNumberFormat="1" applyFont="1" applyFill="1" applyBorder="1" applyProtection="1">
      <protection hidden="1"/>
    </xf>
    <xf numFmtId="1" fontId="0" fillId="0" borderId="22" xfId="0" applyNumberFormat="1" applyFont="1" applyFill="1" applyBorder="1" applyAlignment="1" applyProtection="1">
      <alignment horizontal="center"/>
      <protection hidden="1"/>
    </xf>
    <xf numFmtId="1" fontId="0" fillId="0" borderId="13" xfId="0" applyNumberFormat="1" applyFont="1" applyFill="1" applyBorder="1" applyAlignment="1" applyProtection="1">
      <alignment horizontal="center"/>
      <protection locked="0" hidden="1"/>
    </xf>
    <xf numFmtId="1" fontId="0" fillId="0" borderId="0" xfId="0" applyNumberFormat="1" applyFont="1" applyFill="1" applyBorder="1" applyAlignment="1" applyProtection="1">
      <alignment horizontal="center"/>
      <protection locked="0" hidden="1"/>
    </xf>
    <xf numFmtId="1" fontId="0" fillId="0" borderId="14" xfId="0" applyNumberFormat="1" applyFont="1" applyFill="1" applyBorder="1" applyAlignment="1" applyProtection="1">
      <alignment horizontal="center"/>
      <protection locked="0" hidden="1"/>
    </xf>
    <xf numFmtId="1" fontId="8" fillId="11" borderId="0" xfId="0" applyNumberFormat="1" applyFont="1" applyFill="1" applyAlignment="1" applyProtection="1">
      <alignment vertical="top"/>
      <protection hidden="1"/>
    </xf>
    <xf numFmtId="1" fontId="8" fillId="0" borderId="0" xfId="0" applyNumberFormat="1" applyFont="1" applyFill="1" applyBorder="1" applyAlignment="1" applyProtection="1">
      <alignment horizontal="left" vertical="top"/>
      <protection hidden="1"/>
    </xf>
    <xf numFmtId="1" fontId="8" fillId="0" borderId="23" xfId="0" applyNumberFormat="1" applyFont="1" applyFill="1" applyBorder="1" applyAlignment="1" applyProtection="1">
      <alignment horizontal="center"/>
      <protection hidden="1"/>
    </xf>
    <xf numFmtId="1" fontId="0" fillId="10" borderId="24" xfId="0" applyNumberFormat="1" applyFont="1" applyFill="1" applyBorder="1" applyAlignment="1" applyProtection="1">
      <alignment horizontal="center"/>
      <protection hidden="1"/>
    </xf>
    <xf numFmtId="1" fontId="0" fillId="10" borderId="25" xfId="0" applyNumberFormat="1" applyFont="1" applyFill="1" applyBorder="1" applyAlignment="1" applyProtection="1">
      <alignment horizontal="center"/>
      <protection locked="0" hidden="1"/>
    </xf>
    <xf numFmtId="1" fontId="0" fillId="10" borderId="1" xfId="0" applyNumberFormat="1" applyFont="1" applyFill="1" applyBorder="1" applyAlignment="1" applyProtection="1">
      <alignment horizontal="center"/>
      <protection locked="0" hidden="1"/>
    </xf>
    <xf numFmtId="1" fontId="0" fillId="10" borderId="26" xfId="0" applyNumberFormat="1" applyFont="1" applyFill="1" applyBorder="1" applyAlignment="1" applyProtection="1">
      <alignment horizontal="center"/>
      <protection locked="0" hidden="1"/>
    </xf>
    <xf numFmtId="1" fontId="0" fillId="10" borderId="27" xfId="0" applyNumberFormat="1" applyFont="1" applyFill="1" applyBorder="1" applyAlignment="1" applyProtection="1">
      <alignment horizontal="center"/>
      <protection hidden="1"/>
    </xf>
    <xf numFmtId="1" fontId="0" fillId="10" borderId="2" xfId="0" applyNumberFormat="1" applyFont="1" applyFill="1" applyBorder="1" applyAlignment="1" applyProtection="1">
      <alignment horizontal="center"/>
      <protection locked="0" hidden="1"/>
    </xf>
    <xf numFmtId="1" fontId="0" fillId="10" borderId="28" xfId="0" applyNumberFormat="1" applyFont="1" applyFill="1" applyBorder="1" applyAlignment="1" applyProtection="1">
      <alignment horizontal="center"/>
      <protection locked="0" hidden="1"/>
    </xf>
    <xf numFmtId="0" fontId="6" fillId="13" borderId="2" xfId="0" applyFont="1" applyFill="1" applyBorder="1" applyAlignment="1" applyProtection="1">
      <alignment horizontal="center" vertical="center" shrinkToFit="1"/>
      <protection hidden="1"/>
    </xf>
    <xf numFmtId="0" fontId="6" fillId="0" borderId="44" xfId="0" applyFont="1" applyBorder="1" applyAlignment="1" applyProtection="1">
      <alignment horizontal="center" vertical="center"/>
      <protection hidden="1"/>
    </xf>
    <xf numFmtId="49" fontId="6" fillId="0" borderId="68" xfId="0" applyNumberFormat="1" applyFont="1" applyBorder="1" applyAlignment="1" applyProtection="1">
      <alignment horizontal="left" vertical="center"/>
      <protection locked="0" hidden="1"/>
    </xf>
    <xf numFmtId="0" fontId="6" fillId="13" borderId="69" xfId="0" applyFont="1" applyFill="1" applyBorder="1" applyAlignment="1" applyProtection="1">
      <alignment horizontal="center" vertical="center"/>
      <protection locked="0" hidden="1"/>
    </xf>
    <xf numFmtId="0" fontId="6" fillId="0" borderId="70" xfId="0" applyFont="1" applyBorder="1" applyAlignment="1" applyProtection="1">
      <alignment horizontal="center" vertical="center"/>
      <protection locked="0" hidden="1"/>
    </xf>
    <xf numFmtId="0" fontId="6" fillId="0" borderId="69" xfId="0" applyFont="1" applyBorder="1" applyAlignment="1" applyProtection="1">
      <alignment horizontal="center" vertical="center"/>
      <protection locked="0" hidden="1"/>
    </xf>
    <xf numFmtId="0" fontId="6" fillId="0" borderId="71" xfId="0" applyFont="1" applyBorder="1" applyAlignment="1" applyProtection="1">
      <alignment horizontal="center" vertical="center"/>
      <protection locked="0" hidden="1"/>
    </xf>
    <xf numFmtId="0" fontId="6" fillId="0" borderId="72" xfId="0" applyFont="1" applyBorder="1" applyAlignment="1" applyProtection="1">
      <alignment horizontal="center" vertical="center"/>
      <protection locked="0" hidden="1"/>
    </xf>
    <xf numFmtId="0" fontId="6" fillId="0" borderId="73" xfId="0" applyFont="1" applyBorder="1" applyAlignment="1" applyProtection="1">
      <alignment horizontal="center" vertical="center"/>
      <protection locked="0" hidden="1"/>
    </xf>
    <xf numFmtId="0" fontId="6" fillId="0" borderId="74" xfId="0" applyFont="1" applyBorder="1" applyAlignment="1" applyProtection="1">
      <alignment horizontal="center" vertical="center"/>
      <protection locked="0" hidden="1"/>
    </xf>
    <xf numFmtId="0" fontId="6" fillId="0" borderId="75" xfId="0" applyFont="1" applyBorder="1" applyAlignment="1" applyProtection="1">
      <alignment horizontal="center" vertical="center"/>
      <protection locked="0" hidden="1"/>
    </xf>
    <xf numFmtId="0" fontId="6" fillId="0" borderId="76" xfId="0" applyFont="1" applyBorder="1" applyAlignment="1" applyProtection="1">
      <alignment horizontal="center" vertical="center"/>
      <protection locked="0" hidden="1"/>
    </xf>
    <xf numFmtId="0" fontId="10" fillId="2" borderId="45" xfId="0" applyFont="1" applyFill="1" applyBorder="1" applyAlignment="1" applyProtection="1">
      <alignment horizontal="center" vertical="center"/>
      <protection hidden="1"/>
    </xf>
    <xf numFmtId="0" fontId="10" fillId="2" borderId="46" xfId="0" applyFont="1" applyFill="1" applyBorder="1" applyAlignment="1" applyProtection="1">
      <alignment horizontal="center" vertical="center"/>
      <protection hidden="1"/>
    </xf>
    <xf numFmtId="0" fontId="6" fillId="0" borderId="47" xfId="0" applyFont="1" applyBorder="1" applyAlignment="1" applyProtection="1">
      <alignment horizontal="center" vertical="center"/>
      <protection hidden="1"/>
    </xf>
    <xf numFmtId="49" fontId="6" fillId="0" borderId="77" xfId="0" applyNumberFormat="1" applyFont="1" applyBorder="1" applyAlignment="1" applyProtection="1">
      <alignment horizontal="left" vertical="center"/>
      <protection locked="0" hidden="1"/>
    </xf>
    <xf numFmtId="0" fontId="6" fillId="13" borderId="48" xfId="0" applyFont="1" applyFill="1" applyBorder="1" applyAlignment="1" applyProtection="1">
      <alignment horizontal="center" vertical="center"/>
      <protection locked="0" hidden="1"/>
    </xf>
    <xf numFmtId="0" fontId="6" fillId="0" borderId="49" xfId="0" applyFont="1" applyBorder="1" applyAlignment="1" applyProtection="1">
      <alignment horizontal="center" vertical="center"/>
      <protection locked="0" hidden="1"/>
    </xf>
    <xf numFmtId="0" fontId="6" fillId="0" borderId="48" xfId="0" applyFont="1" applyBorder="1" applyAlignment="1" applyProtection="1">
      <alignment horizontal="center" vertical="center"/>
      <protection locked="0" hidden="1"/>
    </xf>
    <xf numFmtId="0" fontId="6" fillId="0" borderId="50" xfId="0" applyFont="1" applyBorder="1" applyAlignment="1" applyProtection="1">
      <alignment horizontal="center" vertical="center"/>
      <protection locked="0" hidden="1"/>
    </xf>
    <xf numFmtId="0" fontId="6" fillId="0" borderId="51" xfId="0" applyFont="1" applyBorder="1" applyAlignment="1" applyProtection="1">
      <alignment horizontal="center" vertical="center"/>
      <protection locked="0" hidden="1"/>
    </xf>
    <xf numFmtId="0" fontId="6" fillId="0" borderId="52" xfId="0" applyFont="1" applyBorder="1" applyAlignment="1" applyProtection="1">
      <alignment horizontal="center" vertical="center"/>
      <protection locked="0" hidden="1"/>
    </xf>
    <xf numFmtId="0" fontId="6" fillId="0" borderId="53" xfId="0" applyFont="1" applyBorder="1" applyAlignment="1" applyProtection="1">
      <alignment horizontal="center" vertical="center"/>
      <protection locked="0" hidden="1"/>
    </xf>
    <xf numFmtId="0" fontId="6" fillId="0" borderId="47" xfId="0" applyFont="1" applyBorder="1" applyAlignment="1" applyProtection="1">
      <alignment horizontal="center" vertical="center"/>
      <protection locked="0" hidden="1"/>
    </xf>
    <xf numFmtId="0" fontId="6" fillId="0" borderId="78" xfId="0" applyFont="1" applyBorder="1" applyAlignment="1" applyProtection="1">
      <alignment horizontal="center" vertical="center"/>
      <protection locked="0" hidden="1"/>
    </xf>
    <xf numFmtId="0" fontId="10" fillId="2" borderId="49" xfId="0" applyFont="1" applyFill="1" applyBorder="1" applyAlignment="1" applyProtection="1">
      <alignment horizontal="center" vertical="center"/>
      <protection hidden="1"/>
    </xf>
    <xf numFmtId="0" fontId="10" fillId="2" borderId="48" xfId="0" applyFont="1" applyFill="1" applyBorder="1" applyAlignment="1" applyProtection="1">
      <alignment horizontal="center" vertical="center"/>
      <protection hidden="1"/>
    </xf>
    <xf numFmtId="0" fontId="6" fillId="0" borderId="54" xfId="0" applyFont="1" applyBorder="1" applyAlignment="1" applyProtection="1">
      <alignment horizontal="center" vertical="center"/>
      <protection hidden="1"/>
    </xf>
    <xf numFmtId="49" fontId="6" fillId="0" borderId="79" xfId="0" applyNumberFormat="1" applyFont="1" applyBorder="1" applyAlignment="1" applyProtection="1">
      <alignment horizontal="left" vertical="center"/>
      <protection locked="0" hidden="1"/>
    </xf>
    <xf numFmtId="0" fontId="6" fillId="13" borderId="56" xfId="0" applyFont="1" applyFill="1" applyBorder="1" applyAlignment="1" applyProtection="1">
      <alignment horizontal="center" vertical="center"/>
      <protection locked="0" hidden="1"/>
    </xf>
    <xf numFmtId="0" fontId="6" fillId="0" borderId="55" xfId="0" applyFont="1" applyBorder="1" applyAlignment="1" applyProtection="1">
      <alignment horizontal="center" vertical="center"/>
      <protection locked="0" hidden="1"/>
    </xf>
    <xf numFmtId="0" fontId="6" fillId="0" borderId="56" xfId="0" applyFont="1" applyBorder="1" applyAlignment="1" applyProtection="1">
      <alignment horizontal="center" vertical="center"/>
      <protection locked="0" hidden="1"/>
    </xf>
    <xf numFmtId="0" fontId="6" fillId="0" borderId="64" xfId="0" applyFont="1" applyBorder="1" applyAlignment="1" applyProtection="1">
      <alignment horizontal="center" vertical="center"/>
      <protection locked="0" hidden="1"/>
    </xf>
    <xf numFmtId="0" fontId="6" fillId="0" borderId="65" xfId="0" applyFont="1" applyBorder="1" applyAlignment="1" applyProtection="1">
      <alignment horizontal="center" vertical="center"/>
      <protection locked="0" hidden="1"/>
    </xf>
    <xf numFmtId="0" fontId="6" fillId="0" borderId="66" xfId="0" applyFont="1" applyBorder="1" applyAlignment="1" applyProtection="1">
      <alignment horizontal="center" vertical="center"/>
      <protection locked="0" hidden="1"/>
    </xf>
    <xf numFmtId="0" fontId="6" fillId="0" borderId="67" xfId="0" applyFont="1" applyBorder="1" applyAlignment="1" applyProtection="1">
      <alignment horizontal="center" vertical="center"/>
      <protection locked="0" hidden="1"/>
    </xf>
    <xf numFmtId="0" fontId="6" fillId="0" borderId="54" xfId="0" applyFont="1" applyBorder="1" applyAlignment="1" applyProtection="1">
      <alignment horizontal="center" vertical="center"/>
      <protection locked="0" hidden="1"/>
    </xf>
    <xf numFmtId="0" fontId="6" fillId="0" borderId="80" xfId="0" applyFont="1" applyBorder="1" applyAlignment="1" applyProtection="1">
      <alignment horizontal="center" vertical="center"/>
      <protection locked="0" hidden="1"/>
    </xf>
    <xf numFmtId="0" fontId="10" fillId="2" borderId="55" xfId="0" applyFont="1" applyFill="1" applyBorder="1" applyAlignment="1" applyProtection="1">
      <alignment horizontal="center" vertical="center"/>
      <protection hidden="1"/>
    </xf>
    <xf numFmtId="0" fontId="10" fillId="2" borderId="56" xfId="0" applyFont="1" applyFill="1" applyBorder="1" applyAlignment="1" applyProtection="1">
      <alignment horizontal="center" vertical="center"/>
      <protection hidden="1"/>
    </xf>
    <xf numFmtId="0" fontId="6" fillId="0" borderId="57" xfId="0" applyFont="1" applyBorder="1" applyAlignment="1" applyProtection="1">
      <alignment horizontal="center" vertical="center"/>
      <protection hidden="1"/>
    </xf>
    <xf numFmtId="49" fontId="6" fillId="0" borderId="81" xfId="0" applyNumberFormat="1" applyFont="1" applyBorder="1" applyAlignment="1" applyProtection="1">
      <alignment horizontal="left" vertical="center"/>
      <protection locked="0" hidden="1"/>
    </xf>
    <xf numFmtId="0" fontId="6" fillId="13" borderId="58" xfId="0" applyFont="1" applyFill="1" applyBorder="1" applyAlignment="1" applyProtection="1">
      <alignment horizontal="center" vertical="center"/>
      <protection locked="0" hidden="1"/>
    </xf>
    <xf numFmtId="0" fontId="6" fillId="0" borderId="59" xfId="0" applyFont="1" applyBorder="1" applyAlignment="1" applyProtection="1">
      <alignment horizontal="center" vertical="center"/>
      <protection locked="0" hidden="1"/>
    </xf>
    <xf numFmtId="0" fontId="6" fillId="0" borderId="58" xfId="0" applyFont="1" applyBorder="1" applyAlignment="1" applyProtection="1">
      <alignment horizontal="center" vertical="center"/>
      <protection locked="0" hidden="1"/>
    </xf>
    <xf numFmtId="0" fontId="6" fillId="0" borderId="60" xfId="0" applyFont="1" applyBorder="1" applyAlignment="1" applyProtection="1">
      <alignment horizontal="center" vertical="center"/>
      <protection locked="0" hidden="1"/>
    </xf>
    <xf numFmtId="0" fontId="6" fillId="0" borderId="61" xfId="0" applyFont="1" applyBorder="1" applyAlignment="1" applyProtection="1">
      <alignment horizontal="center" vertical="center"/>
      <protection locked="0" hidden="1"/>
    </xf>
    <xf numFmtId="0" fontId="6" fillId="0" borderId="62" xfId="0" applyFont="1" applyBorder="1" applyAlignment="1" applyProtection="1">
      <alignment horizontal="center" vertical="center"/>
      <protection locked="0" hidden="1"/>
    </xf>
    <xf numFmtId="0" fontId="6" fillId="0" borderId="63" xfId="0" applyFont="1" applyBorder="1" applyAlignment="1" applyProtection="1">
      <alignment horizontal="center" vertical="center"/>
      <protection locked="0" hidden="1"/>
    </xf>
    <xf numFmtId="0" fontId="6" fillId="0" borderId="57" xfId="0" applyFont="1" applyBorder="1" applyAlignment="1" applyProtection="1">
      <alignment horizontal="center" vertical="center"/>
      <protection locked="0" hidden="1"/>
    </xf>
    <xf numFmtId="0" fontId="6" fillId="0" borderId="82" xfId="0" applyFont="1" applyBorder="1" applyAlignment="1" applyProtection="1">
      <alignment horizontal="center" vertical="center"/>
      <protection locked="0" hidden="1"/>
    </xf>
    <xf numFmtId="0" fontId="10" fillId="2" borderId="59" xfId="0" applyFont="1" applyFill="1" applyBorder="1" applyAlignment="1" applyProtection="1">
      <alignment horizontal="center" vertical="center"/>
      <protection hidden="1"/>
    </xf>
    <xf numFmtId="0" fontId="10" fillId="2" borderId="58" xfId="0" applyFont="1" applyFill="1" applyBorder="1" applyAlignment="1" applyProtection="1">
      <alignment horizontal="center" vertical="center"/>
      <protection hidden="1"/>
    </xf>
    <xf numFmtId="49" fontId="6" fillId="0" borderId="83" xfId="0" applyNumberFormat="1" applyFont="1" applyBorder="1" applyAlignment="1" applyProtection="1">
      <alignment horizontal="left" vertical="center"/>
      <protection locked="0" hidden="1"/>
    </xf>
    <xf numFmtId="0" fontId="6" fillId="13" borderId="84" xfId="0" applyFont="1" applyFill="1" applyBorder="1" applyAlignment="1" applyProtection="1">
      <alignment horizontal="center" vertical="center"/>
      <protection locked="0" hidden="1"/>
    </xf>
    <xf numFmtId="0" fontId="6" fillId="0" borderId="85" xfId="0" applyFont="1" applyBorder="1" applyAlignment="1" applyProtection="1">
      <alignment horizontal="center" vertical="center"/>
      <protection locked="0" hidden="1"/>
    </xf>
    <xf numFmtId="0" fontId="6" fillId="0" borderId="84" xfId="0" applyFont="1" applyBorder="1" applyAlignment="1" applyProtection="1">
      <alignment horizontal="center" vertical="center"/>
      <protection locked="0" hidden="1"/>
    </xf>
    <xf numFmtId="0" fontId="6" fillId="0" borderId="86" xfId="0" applyFont="1" applyBorder="1" applyAlignment="1" applyProtection="1">
      <alignment horizontal="center" vertical="center"/>
      <protection locked="0" hidden="1"/>
    </xf>
    <xf numFmtId="0" fontId="6" fillId="0" borderId="87" xfId="0" applyFont="1" applyBorder="1" applyAlignment="1" applyProtection="1">
      <alignment horizontal="center" vertical="center"/>
      <protection locked="0" hidden="1"/>
    </xf>
    <xf numFmtId="0" fontId="6" fillId="0" borderId="88" xfId="0" applyFont="1" applyBorder="1" applyAlignment="1" applyProtection="1">
      <alignment horizontal="center" vertical="center"/>
      <protection locked="0" hidden="1"/>
    </xf>
    <xf numFmtId="0" fontId="6" fillId="0" borderId="89" xfId="0" applyFont="1" applyBorder="1" applyAlignment="1" applyProtection="1">
      <alignment horizontal="center" vertical="center"/>
      <protection locked="0" hidden="1"/>
    </xf>
    <xf numFmtId="0" fontId="6" fillId="0" borderId="90" xfId="0" applyFont="1" applyBorder="1" applyAlignment="1" applyProtection="1">
      <alignment horizontal="center" vertical="center"/>
      <protection locked="0" hidden="1"/>
    </xf>
    <xf numFmtId="0" fontId="6" fillId="0" borderId="91" xfId="0" applyFont="1" applyBorder="1" applyAlignment="1" applyProtection="1">
      <alignment horizontal="center" vertical="center"/>
      <protection locked="0" hidden="1"/>
    </xf>
    <xf numFmtId="0" fontId="6" fillId="0" borderId="0" xfId="0" applyFont="1" applyFill="1" applyBorder="1" applyAlignment="1" applyProtection="1">
      <alignment horizontal="left" vertical="center"/>
      <protection hidden="1"/>
    </xf>
    <xf numFmtId="164" fontId="12" fillId="0" borderId="3" xfId="1" applyNumberFormat="1" applyFont="1" applyFill="1" applyBorder="1" applyAlignment="1" applyProtection="1">
      <alignment horizontal="center"/>
      <protection hidden="1"/>
    </xf>
    <xf numFmtId="164" fontId="12" fillId="0" borderId="5" xfId="1" applyNumberFormat="1" applyFont="1" applyFill="1" applyBorder="1" applyAlignment="1" applyProtection="1">
      <alignment horizontal="center"/>
      <protection hidden="1"/>
    </xf>
    <xf numFmtId="0" fontId="10" fillId="0" borderId="2" xfId="0" applyFont="1" applyBorder="1" applyAlignment="1" applyProtection="1">
      <alignment horizontal="center" textRotation="90" wrapText="1"/>
      <protection hidden="1"/>
    </xf>
    <xf numFmtId="0" fontId="10" fillId="0" borderId="29" xfId="0" applyFont="1" applyBorder="1" applyAlignment="1" applyProtection="1">
      <alignment horizontal="center" textRotation="90"/>
      <protection hidden="1"/>
    </xf>
    <xf numFmtId="0" fontId="10" fillId="2" borderId="1" xfId="0" applyFont="1" applyFill="1" applyBorder="1" applyAlignment="1" applyProtection="1">
      <alignment horizontal="right" vertical="center"/>
      <protection hidden="1"/>
    </xf>
    <xf numFmtId="0" fontId="10" fillId="0" borderId="29" xfId="0" applyFont="1" applyBorder="1" applyAlignment="1" applyProtection="1">
      <alignment horizontal="center" wrapText="1"/>
      <protection hidden="1"/>
    </xf>
    <xf numFmtId="0" fontId="10" fillId="0" borderId="7" xfId="0" applyFont="1" applyBorder="1" applyAlignment="1" applyProtection="1">
      <alignment horizontal="center" wrapText="1"/>
      <protection hidden="1"/>
    </xf>
    <xf numFmtId="0" fontId="10" fillId="0" borderId="7" xfId="0" applyFont="1" applyBorder="1" applyAlignment="1" applyProtection="1">
      <alignment horizontal="center" textRotation="90"/>
      <protection hidden="1"/>
    </xf>
    <xf numFmtId="0" fontId="10" fillId="0" borderId="0" xfId="0" applyFont="1" applyBorder="1" applyAlignment="1" applyProtection="1">
      <alignment horizontal="right"/>
      <protection hidden="1"/>
    </xf>
    <xf numFmtId="0" fontId="10" fillId="0" borderId="0" xfId="0" applyFont="1" applyAlignment="1" applyProtection="1">
      <alignment horizontal="right"/>
      <protection hidden="1"/>
    </xf>
    <xf numFmtId="0" fontId="6" fillId="6" borderId="3" xfId="0" applyFont="1" applyFill="1" applyBorder="1" applyAlignment="1" applyProtection="1">
      <alignment horizontal="center" vertical="center"/>
      <protection hidden="1"/>
    </xf>
    <xf numFmtId="0" fontId="6" fillId="6" borderId="4" xfId="0" applyFont="1" applyFill="1" applyBorder="1" applyAlignment="1" applyProtection="1">
      <alignment horizontal="center" vertical="center"/>
      <protection hidden="1"/>
    </xf>
    <xf numFmtId="0" fontId="6" fillId="6" borderId="5" xfId="0" applyFont="1" applyFill="1" applyBorder="1" applyAlignment="1" applyProtection="1">
      <alignment horizontal="center" vertical="center"/>
      <protection hidden="1"/>
    </xf>
    <xf numFmtId="0" fontId="6" fillId="7" borderId="3" xfId="0" applyFont="1" applyFill="1" applyBorder="1" applyAlignment="1" applyProtection="1">
      <alignment horizontal="center" vertical="center"/>
      <protection hidden="1"/>
    </xf>
    <xf numFmtId="0" fontId="6" fillId="7" borderId="4" xfId="0" applyFont="1" applyFill="1" applyBorder="1" applyAlignment="1" applyProtection="1">
      <alignment horizontal="center" vertical="center"/>
      <protection hidden="1"/>
    </xf>
    <xf numFmtId="0" fontId="6" fillId="7" borderId="5" xfId="0" applyFont="1" applyFill="1" applyBorder="1" applyAlignment="1" applyProtection="1">
      <alignment horizontal="center" vertical="center"/>
      <protection hidden="1"/>
    </xf>
    <xf numFmtId="0" fontId="6" fillId="8" borderId="3" xfId="0" applyFont="1" applyFill="1" applyBorder="1" applyAlignment="1" applyProtection="1">
      <alignment horizontal="center" vertical="center"/>
      <protection hidden="1"/>
    </xf>
    <xf numFmtId="0" fontId="6" fillId="8" borderId="4" xfId="0" applyFont="1" applyFill="1" applyBorder="1" applyAlignment="1" applyProtection="1">
      <alignment horizontal="center" vertical="center"/>
      <protection hidden="1"/>
    </xf>
    <xf numFmtId="0" fontId="6" fillId="8" borderId="5" xfId="0" applyFont="1" applyFill="1" applyBorder="1" applyAlignment="1" applyProtection="1">
      <alignment horizontal="center" vertical="center"/>
      <protection hidden="1"/>
    </xf>
    <xf numFmtId="0" fontId="8" fillId="0" borderId="95" xfId="0" applyFont="1" applyBorder="1" applyAlignment="1" applyProtection="1">
      <alignment horizontal="center"/>
      <protection hidden="1"/>
    </xf>
    <xf numFmtId="0" fontId="8" fillId="0" borderId="96" xfId="0" applyFont="1" applyBorder="1" applyAlignment="1" applyProtection="1">
      <alignment horizontal="center"/>
      <protection hidden="1"/>
    </xf>
    <xf numFmtId="49" fontId="0" fillId="0" borderId="97" xfId="0" applyNumberFormat="1" applyFont="1" applyBorder="1" applyAlignment="1" applyProtection="1">
      <alignment horizontal="center"/>
      <protection locked="0" hidden="1"/>
    </xf>
    <xf numFmtId="49" fontId="0" fillId="0" borderId="98" xfId="0" applyNumberFormat="1" applyFont="1" applyBorder="1" applyAlignment="1" applyProtection="1">
      <alignment horizontal="center"/>
      <protection locked="0" hidden="1"/>
    </xf>
    <xf numFmtId="0" fontId="6" fillId="0" borderId="0" xfId="0" applyFont="1" applyAlignment="1" applyProtection="1">
      <alignment horizontal="right"/>
      <protection hidden="1"/>
    </xf>
    <xf numFmtId="0" fontId="11" fillId="0" borderId="92" xfId="0" applyFont="1" applyBorder="1" applyAlignment="1" applyProtection="1">
      <alignment horizontal="center" vertical="center"/>
      <protection hidden="1"/>
    </xf>
    <xf numFmtId="0" fontId="11" fillId="0" borderId="93" xfId="0" applyFont="1" applyBorder="1" applyAlignment="1" applyProtection="1">
      <alignment horizontal="center" vertical="center"/>
      <protection hidden="1"/>
    </xf>
    <xf numFmtId="0" fontId="11" fillId="0" borderId="94" xfId="0" applyFont="1" applyBorder="1" applyAlignment="1" applyProtection="1">
      <alignment horizontal="center" vertical="center"/>
      <protection hidden="1"/>
    </xf>
    <xf numFmtId="0" fontId="20" fillId="2" borderId="3" xfId="0" applyFont="1" applyFill="1" applyBorder="1" applyAlignment="1" applyProtection="1">
      <alignment horizontal="center" vertical="center"/>
      <protection hidden="1"/>
    </xf>
    <xf numFmtId="0" fontId="20" fillId="2" borderId="5" xfId="0" applyFont="1" applyFill="1" applyBorder="1" applyAlignment="1" applyProtection="1">
      <alignment horizontal="center" vertical="center"/>
      <protection hidden="1"/>
    </xf>
    <xf numFmtId="0" fontId="8" fillId="11" borderId="0" xfId="0" applyFont="1" applyFill="1" applyAlignment="1" applyProtection="1">
      <alignment horizontal="left" vertical="top"/>
      <protection hidden="1"/>
    </xf>
    <xf numFmtId="0" fontId="20" fillId="0" borderId="0" xfId="0" applyFont="1" applyAlignment="1" applyProtection="1">
      <alignment horizontal="left" vertical="top" wrapText="1"/>
      <protection hidden="1"/>
    </xf>
    <xf numFmtId="0" fontId="0" fillId="0" borderId="0" xfId="0" applyFont="1" applyAlignment="1" applyProtection="1">
      <alignment horizontal="left" vertical="top" wrapText="1"/>
      <protection hidden="1"/>
    </xf>
    <xf numFmtId="0" fontId="0" fillId="0" borderId="3" xfId="0" applyFont="1" applyBorder="1" applyAlignment="1" applyProtection="1">
      <alignment horizontal="center" wrapText="1"/>
      <protection locked="0" hidden="1"/>
    </xf>
    <xf numFmtId="0" fontId="0" fillId="0" borderId="5" xfId="0" applyFont="1" applyBorder="1" applyAlignment="1" applyProtection="1">
      <alignment horizontal="center" wrapText="1"/>
      <protection locked="0" hidden="1"/>
    </xf>
    <xf numFmtId="0" fontId="15" fillId="10" borderId="0" xfId="0" applyFont="1" applyFill="1" applyBorder="1" applyAlignment="1" applyProtection="1">
      <alignment horizontal="left" vertical="center" wrapText="1"/>
      <protection hidden="1"/>
    </xf>
    <xf numFmtId="0" fontId="13" fillId="0" borderId="0" xfId="0" applyFont="1" applyAlignment="1" applyProtection="1">
      <alignment horizontal="left" vertical="top" wrapText="1"/>
      <protection hidden="1"/>
    </xf>
    <xf numFmtId="0" fontId="16" fillId="10" borderId="9" xfId="0" applyFont="1" applyFill="1" applyBorder="1" applyAlignment="1" applyProtection="1">
      <alignment horizontal="left" vertical="center" wrapText="1"/>
      <protection hidden="1"/>
    </xf>
    <xf numFmtId="0" fontId="16" fillId="10" borderId="10" xfId="0" applyFont="1" applyFill="1" applyBorder="1" applyAlignment="1" applyProtection="1">
      <alignment horizontal="left" vertical="center" wrapText="1"/>
      <protection hidden="1"/>
    </xf>
    <xf numFmtId="0" fontId="16" fillId="10" borderId="11" xfId="0" applyFont="1" applyFill="1" applyBorder="1" applyAlignment="1" applyProtection="1">
      <alignment horizontal="left" vertical="center" wrapText="1"/>
      <protection hidden="1"/>
    </xf>
    <xf numFmtId="0" fontId="16" fillId="10" borderId="13" xfId="0" applyFont="1" applyFill="1" applyBorder="1" applyAlignment="1" applyProtection="1">
      <alignment horizontal="left" vertical="center" wrapText="1"/>
      <protection hidden="1"/>
    </xf>
    <xf numFmtId="0" fontId="16" fillId="10" borderId="0" xfId="0" applyFont="1" applyFill="1" applyBorder="1" applyAlignment="1" applyProtection="1">
      <alignment horizontal="left" vertical="center" wrapText="1"/>
      <protection hidden="1"/>
    </xf>
    <xf numFmtId="0" fontId="16" fillId="10" borderId="14" xfId="0" applyFont="1" applyFill="1" applyBorder="1" applyAlignment="1" applyProtection="1">
      <alignment horizontal="left" vertical="center" wrapText="1"/>
      <protection hidden="1"/>
    </xf>
    <xf numFmtId="0" fontId="16" fillId="10" borderId="15" xfId="0" applyFont="1" applyFill="1" applyBorder="1" applyAlignment="1" applyProtection="1">
      <alignment horizontal="left" vertical="center" wrapText="1"/>
      <protection hidden="1"/>
    </xf>
    <xf numFmtId="0" fontId="16" fillId="10" borderId="16" xfId="0" applyFont="1" applyFill="1" applyBorder="1" applyAlignment="1" applyProtection="1">
      <alignment horizontal="left" vertical="center" wrapText="1"/>
      <protection hidden="1"/>
    </xf>
    <xf numFmtId="0" fontId="16" fillId="10" borderId="17" xfId="0" applyFont="1" applyFill="1" applyBorder="1" applyAlignment="1" applyProtection="1">
      <alignment horizontal="left" vertical="center" wrapText="1"/>
      <protection hidden="1"/>
    </xf>
    <xf numFmtId="0" fontId="23" fillId="0" borderId="0" xfId="0" applyFont="1" applyAlignment="1" applyProtection="1">
      <alignment horizontal="center" vertical="center" wrapText="1"/>
      <protection hidden="1"/>
    </xf>
    <xf numFmtId="0" fontId="17" fillId="0" borderId="12" xfId="0" applyFont="1" applyBorder="1" applyAlignment="1" applyProtection="1">
      <alignment horizontal="right" wrapText="1"/>
      <protection hidden="1"/>
    </xf>
    <xf numFmtId="2" fontId="20" fillId="0" borderId="0" xfId="0" applyNumberFormat="1" applyFont="1" applyAlignment="1" applyProtection="1">
      <alignment horizontal="left" vertical="top" wrapText="1"/>
      <protection hidden="1"/>
    </xf>
    <xf numFmtId="2" fontId="0" fillId="0" borderId="0" xfId="0" applyNumberFormat="1" applyFont="1" applyAlignment="1" applyProtection="1">
      <alignment horizontal="left" vertical="top" wrapText="1"/>
      <protection hidden="1"/>
    </xf>
    <xf numFmtId="2" fontId="0" fillId="0" borderId="3" xfId="0" applyNumberFormat="1" applyFont="1" applyBorder="1" applyAlignment="1" applyProtection="1">
      <alignment horizontal="center" wrapText="1"/>
      <protection hidden="1"/>
    </xf>
    <xf numFmtId="2" fontId="0" fillId="0" borderId="5" xfId="0" applyNumberFormat="1" applyFont="1" applyBorder="1" applyAlignment="1" applyProtection="1">
      <alignment horizontal="center" wrapText="1"/>
      <protection hidden="1"/>
    </xf>
    <xf numFmtId="2" fontId="15" fillId="10" borderId="0" xfId="0" applyNumberFormat="1" applyFont="1" applyFill="1" applyBorder="1" applyAlignment="1" applyProtection="1">
      <alignment horizontal="left" vertical="center" wrapText="1"/>
      <protection hidden="1"/>
    </xf>
    <xf numFmtId="2" fontId="13" fillId="0" borderId="0" xfId="0" applyNumberFormat="1" applyFont="1" applyAlignment="1" applyProtection="1">
      <alignment horizontal="left" vertical="top" wrapText="1"/>
      <protection hidden="1"/>
    </xf>
    <xf numFmtId="2" fontId="16" fillId="10" borderId="9" xfId="0" applyNumberFormat="1" applyFont="1" applyFill="1" applyBorder="1" applyAlignment="1" applyProtection="1">
      <alignment horizontal="left" vertical="center" wrapText="1"/>
      <protection hidden="1"/>
    </xf>
    <xf numFmtId="2" fontId="16" fillId="10" borderId="10" xfId="0" applyNumberFormat="1" applyFont="1" applyFill="1" applyBorder="1" applyAlignment="1" applyProtection="1">
      <alignment horizontal="left" vertical="center" wrapText="1"/>
      <protection hidden="1"/>
    </xf>
    <xf numFmtId="2" fontId="16" fillId="10" borderId="11" xfId="0" applyNumberFormat="1" applyFont="1" applyFill="1" applyBorder="1" applyAlignment="1" applyProtection="1">
      <alignment horizontal="left" vertical="center" wrapText="1"/>
      <protection hidden="1"/>
    </xf>
    <xf numFmtId="2" fontId="16" fillId="10" borderId="13" xfId="0" applyNumberFormat="1" applyFont="1" applyFill="1" applyBorder="1" applyAlignment="1" applyProtection="1">
      <alignment horizontal="left" vertical="center" wrapText="1"/>
      <protection hidden="1"/>
    </xf>
    <xf numFmtId="2" fontId="16" fillId="10" borderId="0" xfId="0" applyNumberFormat="1" applyFont="1" applyFill="1" applyBorder="1" applyAlignment="1" applyProtection="1">
      <alignment horizontal="left" vertical="center" wrapText="1"/>
      <protection hidden="1"/>
    </xf>
    <xf numFmtId="2" fontId="16" fillId="10" borderId="14" xfId="0" applyNumberFormat="1" applyFont="1" applyFill="1" applyBorder="1" applyAlignment="1" applyProtection="1">
      <alignment horizontal="left" vertical="center" wrapText="1"/>
      <protection hidden="1"/>
    </xf>
    <xf numFmtId="2" fontId="16" fillId="10" borderId="15" xfId="0" applyNumberFormat="1" applyFont="1" applyFill="1" applyBorder="1" applyAlignment="1" applyProtection="1">
      <alignment horizontal="left" vertical="center" wrapText="1"/>
      <protection hidden="1"/>
    </xf>
    <xf numFmtId="2" fontId="16" fillId="10" borderId="16" xfId="0" applyNumberFormat="1" applyFont="1" applyFill="1" applyBorder="1" applyAlignment="1" applyProtection="1">
      <alignment horizontal="left" vertical="center" wrapText="1"/>
      <protection hidden="1"/>
    </xf>
    <xf numFmtId="2" fontId="16" fillId="10" borderId="17" xfId="0" applyNumberFormat="1" applyFont="1" applyFill="1" applyBorder="1" applyAlignment="1" applyProtection="1">
      <alignment horizontal="left" vertical="center" wrapText="1"/>
      <protection hidden="1"/>
    </xf>
    <xf numFmtId="2" fontId="17" fillId="0" borderId="12" xfId="0" applyNumberFormat="1" applyFont="1" applyBorder="1" applyAlignment="1" applyProtection="1">
      <alignment horizontal="right" wrapText="1"/>
      <protection hidden="1"/>
    </xf>
    <xf numFmtId="2" fontId="8" fillId="11" borderId="0" xfId="0" applyNumberFormat="1" applyFont="1" applyFill="1" applyAlignment="1" applyProtection="1">
      <alignment horizontal="left" vertical="top"/>
      <protection hidden="1"/>
    </xf>
    <xf numFmtId="2" fontId="23" fillId="0" borderId="0" xfId="0" applyNumberFormat="1" applyFont="1" applyAlignment="1" applyProtection="1">
      <alignment horizontal="center" vertical="center" wrapText="1"/>
      <protection hidden="1"/>
    </xf>
    <xf numFmtId="0" fontId="4" fillId="0" borderId="0" xfId="0" applyFont="1" applyAlignment="1">
      <alignment horizontal="right"/>
    </xf>
    <xf numFmtId="0" fontId="4" fillId="0" borderId="6" xfId="0" applyFont="1" applyBorder="1" applyAlignment="1">
      <alignment horizontal="right"/>
    </xf>
    <xf numFmtId="0" fontId="0" fillId="0" borderId="8" xfId="0" applyBorder="1" applyAlignment="1">
      <alignment horizontal="center"/>
    </xf>
  </cellXfs>
  <cellStyles count="4">
    <cellStyle name="Standard" xfId="0" builtinId="0"/>
    <cellStyle name="Standard 2" xfId="1"/>
    <cellStyle name="Standard 3" xfId="2"/>
    <cellStyle name="Standard 3 2" xfId="3"/>
  </cellStyles>
  <dxfs count="2">
    <dxf>
      <fill>
        <patternFill>
          <bgColor rgb="FFFFFF00"/>
        </patternFill>
      </fill>
    </dxf>
    <dxf>
      <fill>
        <patternFill>
          <bgColor rgb="FFFFFF00"/>
        </patternFill>
      </fill>
    </dxf>
  </dxfs>
  <tableStyles count="0" defaultTableStyle="TableStyleMedium2" defaultPivotStyle="PivotStyleLight16"/>
  <colors>
    <mruColors>
      <color rgb="FFCCFFCC"/>
      <color rgb="FFFFCC99"/>
      <color rgb="FF00B050"/>
      <color rgb="FF009900"/>
      <color rgb="FFFFFF99"/>
      <color rgb="FF99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de-DE"/>
              <a:t>ZKA 4 - 2017 - Deutsch</a:t>
            </a:r>
            <a:r>
              <a:rPr lang="de-DE" baseline="0"/>
              <a:t> </a:t>
            </a:r>
            <a:r>
              <a:rPr lang="de-DE"/>
              <a:t>- Erfüllung in den Aufgaben</a:t>
            </a:r>
          </a:p>
        </c:rich>
      </c:tx>
      <c:layout>
        <c:manualLayout>
          <c:xMode val="edge"/>
          <c:yMode val="edge"/>
          <c:x val="0.29307426189310326"/>
          <c:y val="3.340300055085707E-2"/>
        </c:manualLayout>
      </c:layout>
      <c:overlay val="0"/>
      <c:spPr>
        <a:noFill/>
        <a:ln w="25400">
          <a:noFill/>
        </a:ln>
      </c:spPr>
    </c:title>
    <c:autoTitleDeleted val="0"/>
    <c:plotArea>
      <c:layout>
        <c:manualLayout>
          <c:layoutTarget val="inner"/>
          <c:xMode val="edge"/>
          <c:yMode val="edge"/>
          <c:x val="7.8032515306402747E-2"/>
          <c:y val="0.12304226016691734"/>
          <c:w val="0.9086843175925301"/>
          <c:h val="0.49432220715341174"/>
        </c:manualLayout>
      </c:layout>
      <c:barChart>
        <c:barDir val="col"/>
        <c:grouping val="clustered"/>
        <c:varyColors val="0"/>
        <c:ser>
          <c:idx val="1"/>
          <c:order val="0"/>
          <c:spPr>
            <a:ln>
              <a:solidFill>
                <a:schemeClr val="tx1"/>
              </a:solidFill>
            </a:ln>
          </c:spPr>
          <c:invertIfNegative val="0"/>
          <c:dPt>
            <c:idx val="0"/>
            <c:invertIfNegative val="0"/>
            <c:bubble3D val="0"/>
            <c:spPr>
              <a:solidFill>
                <a:srgbClr val="FFC000"/>
              </a:solidFill>
              <a:ln>
                <a:solidFill>
                  <a:schemeClr val="tx1"/>
                </a:solidFill>
              </a:ln>
            </c:spPr>
          </c:dPt>
          <c:dPt>
            <c:idx val="1"/>
            <c:invertIfNegative val="0"/>
            <c:bubble3D val="0"/>
            <c:spPr>
              <a:solidFill>
                <a:srgbClr val="009900"/>
              </a:solidFill>
              <a:ln>
                <a:solidFill>
                  <a:schemeClr val="tx1"/>
                </a:solidFill>
              </a:ln>
            </c:spPr>
          </c:dPt>
          <c:dPt>
            <c:idx val="2"/>
            <c:invertIfNegative val="0"/>
            <c:bubble3D val="0"/>
            <c:spPr>
              <a:solidFill>
                <a:srgbClr val="FFC000"/>
              </a:solidFill>
              <a:ln>
                <a:solidFill>
                  <a:schemeClr val="tx1"/>
                </a:solidFill>
              </a:ln>
            </c:spPr>
          </c:dPt>
          <c:dPt>
            <c:idx val="3"/>
            <c:invertIfNegative val="0"/>
            <c:bubble3D val="0"/>
            <c:spPr>
              <a:solidFill>
                <a:srgbClr val="009900"/>
              </a:solidFill>
              <a:ln>
                <a:solidFill>
                  <a:schemeClr val="tx1"/>
                </a:solidFill>
              </a:ln>
            </c:spPr>
          </c:dPt>
          <c:dPt>
            <c:idx val="4"/>
            <c:invertIfNegative val="0"/>
            <c:bubble3D val="0"/>
            <c:spPr>
              <a:solidFill>
                <a:srgbClr val="009900"/>
              </a:solidFill>
              <a:ln>
                <a:solidFill>
                  <a:schemeClr val="tx1"/>
                </a:solidFill>
              </a:ln>
            </c:spPr>
          </c:dPt>
          <c:dPt>
            <c:idx val="5"/>
            <c:invertIfNegative val="0"/>
            <c:bubble3D val="0"/>
            <c:spPr>
              <a:solidFill>
                <a:srgbClr val="009900"/>
              </a:solidFill>
              <a:ln>
                <a:solidFill>
                  <a:schemeClr val="tx1"/>
                </a:solidFill>
              </a:ln>
            </c:spPr>
          </c:dPt>
          <c:dPt>
            <c:idx val="6"/>
            <c:invertIfNegative val="0"/>
            <c:bubble3D val="0"/>
            <c:spPr>
              <a:solidFill>
                <a:srgbClr val="FF0000"/>
              </a:solidFill>
              <a:ln>
                <a:solidFill>
                  <a:schemeClr val="tx1"/>
                </a:solidFill>
              </a:ln>
            </c:spPr>
          </c:dPt>
          <c:dPt>
            <c:idx val="7"/>
            <c:invertIfNegative val="0"/>
            <c:bubble3D val="0"/>
            <c:spPr>
              <a:solidFill>
                <a:srgbClr val="FF0000"/>
              </a:solidFill>
              <a:ln>
                <a:solidFill>
                  <a:schemeClr val="tx1"/>
                </a:solidFill>
              </a:ln>
            </c:spPr>
          </c:dPt>
          <c:dPt>
            <c:idx val="8"/>
            <c:invertIfNegative val="0"/>
            <c:bubble3D val="0"/>
            <c:spPr>
              <a:solidFill>
                <a:srgbClr val="009900"/>
              </a:solidFill>
              <a:ln>
                <a:solidFill>
                  <a:schemeClr val="tx1"/>
                </a:solidFill>
              </a:ln>
            </c:spPr>
          </c:dPt>
          <c:dPt>
            <c:idx val="9"/>
            <c:invertIfNegative val="0"/>
            <c:bubble3D val="0"/>
            <c:spPr>
              <a:solidFill>
                <a:srgbClr val="009900"/>
              </a:solidFill>
              <a:ln>
                <a:solidFill>
                  <a:schemeClr val="tx1"/>
                </a:solidFill>
              </a:ln>
            </c:spPr>
          </c:dPt>
          <c:dPt>
            <c:idx val="10"/>
            <c:invertIfNegative val="0"/>
            <c:bubble3D val="0"/>
            <c:spPr>
              <a:solidFill>
                <a:srgbClr val="009900"/>
              </a:solidFill>
              <a:ln>
                <a:solidFill>
                  <a:schemeClr val="tx1"/>
                </a:solidFill>
              </a:ln>
            </c:spPr>
          </c:dPt>
          <c:dPt>
            <c:idx val="11"/>
            <c:invertIfNegative val="0"/>
            <c:bubble3D val="0"/>
            <c:spPr>
              <a:solidFill>
                <a:srgbClr val="009900"/>
              </a:solidFill>
              <a:ln>
                <a:solidFill>
                  <a:schemeClr val="tx1"/>
                </a:solidFill>
              </a:ln>
            </c:spPr>
          </c:dPt>
          <c:dPt>
            <c:idx val="12"/>
            <c:invertIfNegative val="0"/>
            <c:bubble3D val="0"/>
            <c:spPr>
              <a:solidFill>
                <a:srgbClr val="009900"/>
              </a:solidFill>
              <a:ln>
                <a:solidFill>
                  <a:schemeClr val="tx1"/>
                </a:solidFill>
              </a:ln>
            </c:spPr>
          </c:dPt>
          <c:dPt>
            <c:idx val="13"/>
            <c:invertIfNegative val="0"/>
            <c:bubble3D val="0"/>
            <c:spPr>
              <a:solidFill>
                <a:srgbClr val="009900"/>
              </a:solidFill>
              <a:ln>
                <a:solidFill>
                  <a:schemeClr val="tx1"/>
                </a:solidFill>
              </a:ln>
            </c:spPr>
          </c:dPt>
          <c:dPt>
            <c:idx val="14"/>
            <c:invertIfNegative val="0"/>
            <c:bubble3D val="0"/>
            <c:spPr>
              <a:solidFill>
                <a:srgbClr val="009900"/>
              </a:solidFill>
              <a:ln>
                <a:solidFill>
                  <a:schemeClr val="tx1"/>
                </a:solidFill>
              </a:ln>
            </c:spPr>
          </c:dPt>
          <c:dPt>
            <c:idx val="15"/>
            <c:invertIfNegative val="0"/>
            <c:bubble3D val="0"/>
            <c:spPr>
              <a:solidFill>
                <a:srgbClr val="009900"/>
              </a:solidFill>
              <a:ln>
                <a:solidFill>
                  <a:schemeClr val="tx1"/>
                </a:solidFill>
              </a:ln>
            </c:spPr>
          </c:dPt>
          <c:dPt>
            <c:idx val="16"/>
            <c:invertIfNegative val="0"/>
            <c:bubble3D val="0"/>
            <c:spPr>
              <a:solidFill>
                <a:srgbClr val="009900"/>
              </a:solidFill>
              <a:ln>
                <a:solidFill>
                  <a:schemeClr val="tx1"/>
                </a:solidFill>
              </a:ln>
            </c:spPr>
          </c:dPt>
          <c:dPt>
            <c:idx val="17"/>
            <c:invertIfNegative val="0"/>
            <c:bubble3D val="0"/>
            <c:spPr>
              <a:solidFill>
                <a:srgbClr val="009900"/>
              </a:solidFill>
              <a:ln>
                <a:solidFill>
                  <a:schemeClr val="tx1"/>
                </a:solidFill>
              </a:ln>
            </c:spPr>
          </c:dPt>
          <c:dPt>
            <c:idx val="18"/>
            <c:invertIfNegative val="0"/>
            <c:bubble3D val="0"/>
            <c:spPr>
              <a:solidFill>
                <a:srgbClr val="009900"/>
              </a:solidFill>
              <a:ln>
                <a:solidFill>
                  <a:schemeClr val="tx1"/>
                </a:solidFill>
              </a:ln>
            </c:spPr>
          </c:dPt>
          <c:dPt>
            <c:idx val="19"/>
            <c:invertIfNegative val="0"/>
            <c:bubble3D val="0"/>
            <c:spPr>
              <a:solidFill>
                <a:srgbClr val="009900"/>
              </a:solidFill>
              <a:ln>
                <a:solidFill>
                  <a:schemeClr val="tx1"/>
                </a:solidFill>
              </a:ln>
            </c:spPr>
          </c:dPt>
          <c:dPt>
            <c:idx val="20"/>
            <c:invertIfNegative val="0"/>
            <c:bubble3D val="0"/>
            <c:spPr>
              <a:solidFill>
                <a:srgbClr val="009900"/>
              </a:solidFill>
              <a:ln>
                <a:solidFill>
                  <a:schemeClr val="tx1"/>
                </a:solidFill>
              </a:ln>
            </c:spPr>
          </c:dPt>
          <c:dPt>
            <c:idx val="21"/>
            <c:invertIfNegative val="0"/>
            <c:bubble3D val="0"/>
            <c:spPr>
              <a:solidFill>
                <a:srgbClr val="FF0000"/>
              </a:solidFill>
              <a:ln>
                <a:solidFill>
                  <a:schemeClr val="tx1"/>
                </a:solidFill>
              </a:ln>
            </c:spPr>
          </c:dPt>
          <c:dPt>
            <c:idx val="22"/>
            <c:invertIfNegative val="0"/>
            <c:bubble3D val="0"/>
            <c:spPr>
              <a:solidFill>
                <a:srgbClr val="FF0000"/>
              </a:solidFill>
              <a:ln>
                <a:solidFill>
                  <a:schemeClr val="tx1"/>
                </a:solidFill>
              </a:ln>
            </c:spPr>
          </c:dPt>
          <c:dPt>
            <c:idx val="23"/>
            <c:invertIfNegative val="0"/>
            <c:bubble3D val="0"/>
            <c:spPr>
              <a:solidFill>
                <a:srgbClr val="FF0000"/>
              </a:solidFill>
              <a:ln>
                <a:solidFill>
                  <a:schemeClr val="tx1"/>
                </a:solidFill>
              </a:ln>
            </c:spPr>
          </c:dPt>
          <c:dLbls>
            <c:txPr>
              <a:bodyPr rot="-5400000" vert="horz"/>
              <a:lstStyle/>
              <a:p>
                <a:pPr>
                  <a:defRPr/>
                </a:pPr>
                <a:endParaRPr lang="de-DE"/>
              </a:p>
            </c:txPr>
            <c:dLblPos val="inEnd"/>
            <c:showLegendKey val="0"/>
            <c:showVal val="1"/>
            <c:showCatName val="0"/>
            <c:showSerName val="0"/>
            <c:showPercent val="0"/>
            <c:showBubbleSize val="0"/>
            <c:showLeaderLines val="0"/>
          </c:dLbls>
          <c:cat>
            <c:multiLvlStrRef>
              <c:f>Datenquelle!$B$16:$Y$18</c:f>
              <c:multiLvlStrCache>
                <c:ptCount val="24"/>
                <c:lvl>
                  <c:pt idx="0">
                    <c:v>Information
suchen</c:v>
                  </c:pt>
                  <c:pt idx="1">
                    <c:v>MC, Informa-
tionen suchen</c:v>
                  </c:pt>
                  <c:pt idx="2">
                    <c:v>Richtig-Falsch
Aufgabe</c:v>
                  </c:pt>
                  <c:pt idx="3">
                    <c:v>Informationen
zuordnen</c:v>
                  </c:pt>
                  <c:pt idx="4">
                    <c:v>Entscheidung
für Nein</c:v>
                  </c:pt>
                  <c:pt idx="5">
                    <c:v>Begrün-
dung</c:v>
                  </c:pt>
                  <c:pt idx="6">
                    <c:v>verstreute
Informationen</c:v>
                  </c:pt>
                  <c:pt idx="7">
                    <c:v>MC</c:v>
                  </c:pt>
                  <c:pt idx="8">
                    <c:v>erfährt</c:v>
                  </c:pt>
                  <c:pt idx="9">
                    <c:v>beobachtet</c:v>
                  </c:pt>
                  <c:pt idx="10">
                    <c:v>löst</c:v>
                  </c:pt>
                  <c:pt idx="11">
                    <c:v>sind</c:v>
                  </c:pt>
                  <c:pt idx="12">
                    <c:v>Subjekt
in Satz 1</c:v>
                  </c:pt>
                  <c:pt idx="13">
                    <c:v>Satz 1 mit
Pronomen</c:v>
                  </c:pt>
                  <c:pt idx="14">
                    <c:v>Subjekt
in Satz 2</c:v>
                  </c:pt>
                  <c:pt idx="15">
                    <c:v>Satz 2 mit
Pronomen</c:v>
                  </c:pt>
                  <c:pt idx="16">
                    <c:v>verwandtes
W. zu plant</c:v>
                  </c:pt>
                  <c:pt idx="17">
                    <c:v>verwandtes W.
zu Gestaltung</c:v>
                  </c:pt>
                  <c:pt idx="18">
                    <c:v>Präte-
ritum</c:v>
                  </c:pt>
                  <c:pt idx="19">
                    <c:v>damit</c:v>
                  </c:pt>
                  <c:pt idx="20">
                    <c:v>weil</c:v>
                  </c:pt>
                  <c:pt idx="21">
                    <c:v>Satz-
anfänge</c:v>
                  </c:pt>
                  <c:pt idx="22">
                    <c:v>Recht-
schreibung</c:v>
                  </c:pt>
                  <c:pt idx="23">
                    <c:v>Syntax/
Satzbau</c:v>
                  </c:pt>
                </c:lvl>
                <c:lvl>
                  <c:pt idx="0">
                    <c:v>1</c:v>
                  </c:pt>
                  <c:pt idx="1">
                    <c:v>2</c:v>
                  </c:pt>
                  <c:pt idx="2">
                    <c:v>3</c:v>
                  </c:pt>
                  <c:pt idx="3">
                    <c:v>4</c:v>
                  </c:pt>
                  <c:pt idx="4">
                    <c:v>5</c:v>
                  </c:pt>
                  <c:pt idx="5">
                    <c:v>5</c:v>
                  </c:pt>
                  <c:pt idx="6">
                    <c:v>6</c:v>
                  </c:pt>
                  <c:pt idx="7">
                    <c:v>7</c:v>
                  </c:pt>
                  <c:pt idx="8">
                    <c:v>8</c:v>
                  </c:pt>
                  <c:pt idx="9">
                    <c:v>8</c:v>
                  </c:pt>
                  <c:pt idx="10">
                    <c:v>8</c:v>
                  </c:pt>
                  <c:pt idx="11">
                    <c:v>8</c:v>
                  </c:pt>
                  <c:pt idx="12">
                    <c:v>9</c:v>
                  </c:pt>
                  <c:pt idx="13">
                    <c:v>9</c:v>
                  </c:pt>
                  <c:pt idx="14">
                    <c:v>9</c:v>
                  </c:pt>
                  <c:pt idx="15">
                    <c:v>9</c:v>
                  </c:pt>
                  <c:pt idx="16">
                    <c:v>10</c:v>
                  </c:pt>
                  <c:pt idx="17">
                    <c:v>10</c:v>
                  </c:pt>
                  <c:pt idx="18">
                    <c:v>11</c:v>
                  </c:pt>
                  <c:pt idx="19">
                    <c:v>12</c:v>
                  </c:pt>
                  <c:pt idx="20">
                    <c:v>12</c:v>
                  </c:pt>
                  <c:pt idx="21">
                    <c:v>13</c:v>
                  </c:pt>
                  <c:pt idx="22">
                    <c:v>13</c:v>
                  </c:pt>
                  <c:pt idx="23">
                    <c:v>13</c:v>
                  </c:pt>
                </c:lvl>
                <c:lvl>
                  <c:pt idx="0">
                    <c:v>Lesen</c:v>
                  </c:pt>
                  <c:pt idx="8">
                    <c:v>Sprache</c:v>
                  </c:pt>
                  <c:pt idx="21">
                    <c:v>Schreiben</c:v>
                  </c:pt>
                </c:lvl>
              </c:multiLvlStrCache>
            </c:multiLvlStrRef>
          </c:cat>
          <c:val>
            <c:numRef>
              <c:f>Datenquelle!$B$21:$Y$21</c:f>
              <c:numCache>
                <c:formatCode>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dLbls>
          <c:showLegendKey val="0"/>
          <c:showVal val="0"/>
          <c:showCatName val="0"/>
          <c:showSerName val="0"/>
          <c:showPercent val="0"/>
          <c:showBubbleSize val="0"/>
        </c:dLbls>
        <c:gapWidth val="25"/>
        <c:overlap val="88"/>
        <c:axId val="32850304"/>
        <c:axId val="32852224"/>
      </c:barChart>
      <c:catAx>
        <c:axId val="32850304"/>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de-DE"/>
                  <a:t>Aufgaben</a:t>
                </a:r>
              </a:p>
            </c:rich>
          </c:tx>
          <c:layout>
            <c:manualLayout>
              <c:xMode val="edge"/>
              <c:yMode val="edge"/>
              <c:x val="0.49216730856487029"/>
              <c:y val="0.92979369945169055"/>
            </c:manualLayout>
          </c:layout>
          <c:overlay val="0"/>
          <c:spPr>
            <a:noFill/>
            <a:ln w="25400">
              <a:noFill/>
            </a:ln>
          </c:spPr>
        </c:title>
        <c:numFmt formatCode="General" sourceLinked="1"/>
        <c:majorTickMark val="out"/>
        <c:minorTickMark val="none"/>
        <c:tickLblPos val="nextTo"/>
        <c:spPr>
          <a:ln w="3175">
            <a:solidFill>
              <a:schemeClr val="bg1">
                <a:lumMod val="50000"/>
              </a:schemeClr>
            </a:solidFill>
            <a:prstDash val="solid"/>
          </a:ln>
        </c:spPr>
        <c:txPr>
          <a:bodyPr rot="-5400000" vert="horz"/>
          <a:lstStyle/>
          <a:p>
            <a:pPr>
              <a:defRPr sz="900" b="0" i="0" u="none" strike="noStrike" baseline="0">
                <a:solidFill>
                  <a:srgbClr val="000000"/>
                </a:solidFill>
                <a:latin typeface="+mn-lt"/>
                <a:ea typeface="Arial"/>
                <a:cs typeface="Arial"/>
              </a:defRPr>
            </a:pPr>
            <a:endParaRPr lang="de-DE"/>
          </a:p>
        </c:txPr>
        <c:crossAx val="32852224"/>
        <c:crosses val="autoZero"/>
        <c:auto val="1"/>
        <c:lblAlgn val="ctr"/>
        <c:lblOffset val="100"/>
        <c:tickLblSkip val="1"/>
        <c:tickMarkSkip val="1"/>
        <c:noMultiLvlLbl val="0"/>
      </c:catAx>
      <c:valAx>
        <c:axId val="32852224"/>
        <c:scaling>
          <c:orientation val="minMax"/>
          <c:max val="1"/>
          <c:min val="0"/>
        </c:scaling>
        <c:delete val="0"/>
        <c:axPos val="l"/>
        <c:majorGridlines>
          <c:spPr>
            <a:ln w="12700">
              <a:solidFill>
                <a:srgbClr val="808080"/>
              </a:solidFill>
              <a:prstDash val="solid"/>
            </a:ln>
          </c:spPr>
        </c:majorGridlines>
        <c:title>
          <c:tx>
            <c:rich>
              <a:bodyPr/>
              <a:lstStyle/>
              <a:p>
                <a:pPr>
                  <a:defRPr sz="1000" b="1" i="0" u="none" strike="noStrike" baseline="0">
                    <a:solidFill>
                      <a:srgbClr val="000000"/>
                    </a:solidFill>
                    <a:latin typeface="Arial"/>
                    <a:ea typeface="Arial"/>
                    <a:cs typeface="Arial"/>
                  </a:defRPr>
                </a:pPr>
                <a:r>
                  <a:rPr lang="de-DE"/>
                  <a:t>Erfüllungsprozentsätze</a:t>
                </a:r>
              </a:p>
            </c:rich>
          </c:tx>
          <c:layout>
            <c:manualLayout>
              <c:xMode val="edge"/>
              <c:yMode val="edge"/>
              <c:x val="6.7567947859269555E-3"/>
              <c:y val="0.16283902012248466"/>
            </c:manualLayout>
          </c:layout>
          <c:overlay val="0"/>
          <c:spPr>
            <a:noFill/>
            <a:ln w="25400">
              <a:noFill/>
            </a:ln>
          </c:spPr>
        </c:title>
        <c:numFmt formatCode="0%" sourceLinked="0"/>
        <c:majorTickMark val="out"/>
        <c:minorTickMark val="none"/>
        <c:tickLblPos val="nextTo"/>
        <c:spPr>
          <a:ln w="3175">
            <a:solidFill>
              <a:schemeClr val="bg1">
                <a:lumMod val="50000"/>
              </a:schemeClr>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32850304"/>
        <c:crosses val="autoZero"/>
        <c:crossBetween val="between"/>
        <c:majorUnit val="0.2"/>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de-DE"/>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latin typeface="Arial" panose="020B0604020202020204" pitchFamily="34" charset="0"/>
                <a:cs typeface="Arial" panose="020B0604020202020204" pitchFamily="34" charset="0"/>
              </a:rPr>
              <a:t>ZKA</a:t>
            </a:r>
            <a:r>
              <a:rPr lang="en-US" sz="1100" baseline="0">
                <a:latin typeface="Arial" panose="020B0604020202020204" pitchFamily="34" charset="0"/>
                <a:cs typeface="Arial" panose="020B0604020202020204" pitchFamily="34" charset="0"/>
              </a:rPr>
              <a:t> 4 - 2017 - Deutsch</a:t>
            </a:r>
            <a:endParaRPr lang="en-US" sz="1100">
              <a:latin typeface="Arial" panose="020B0604020202020204" pitchFamily="34" charset="0"/>
              <a:cs typeface="Arial" panose="020B0604020202020204" pitchFamily="34" charset="0"/>
            </a:endParaRPr>
          </a:p>
          <a:p>
            <a:pPr>
              <a:defRPr/>
            </a:pPr>
            <a:r>
              <a:rPr lang="en-US" sz="1100">
                <a:latin typeface="Arial" panose="020B0604020202020204" pitchFamily="34" charset="0"/>
                <a:cs typeface="Arial" panose="020B0604020202020204" pitchFamily="34" charset="0"/>
              </a:rPr>
              <a:t>Erfüllung im Kompetenzbereich "Sprache"</a:t>
            </a:r>
          </a:p>
        </c:rich>
      </c:tx>
      <c:overlay val="0"/>
    </c:title>
    <c:autoTitleDeleted val="0"/>
    <c:plotArea>
      <c:layout>
        <c:manualLayout>
          <c:layoutTarget val="inner"/>
          <c:xMode val="edge"/>
          <c:yMode val="edge"/>
          <c:x val="9.4257191402711937E-2"/>
          <c:y val="0.17272926469776864"/>
          <c:w val="0.87791229496816658"/>
          <c:h val="0.50737627676058561"/>
        </c:manualLayout>
      </c:layout>
      <c:barChart>
        <c:barDir val="col"/>
        <c:grouping val="clustered"/>
        <c:varyColors val="0"/>
        <c:ser>
          <c:idx val="1"/>
          <c:order val="0"/>
          <c:spPr>
            <a:solidFill>
              <a:srgbClr val="92D050"/>
            </a:solidFill>
            <a:ln>
              <a:solidFill>
                <a:schemeClr val="tx1"/>
              </a:solidFill>
            </a:ln>
          </c:spPr>
          <c:invertIfNegative val="0"/>
          <c:dLbls>
            <c:txPr>
              <a:bodyPr/>
              <a:lstStyle/>
              <a:p>
                <a:pPr>
                  <a:defRPr sz="900">
                    <a:latin typeface="Arial" panose="020B0604020202020204" pitchFamily="34" charset="0"/>
                    <a:cs typeface="Arial" panose="020B0604020202020204" pitchFamily="34" charset="0"/>
                  </a:defRPr>
                </a:pPr>
                <a:endParaRPr lang="de-DE"/>
              </a:p>
            </c:txPr>
            <c:dLblPos val="inEnd"/>
            <c:showLegendKey val="0"/>
            <c:showVal val="1"/>
            <c:showCatName val="0"/>
            <c:showSerName val="0"/>
            <c:showPercent val="0"/>
            <c:showBubbleSize val="0"/>
            <c:showLeaderLines val="0"/>
          </c:dLbls>
          <c:cat>
            <c:multiLvlStrRef>
              <c:f>Datenquelle!$L$37:$X$38</c:f>
              <c:multiLvlStrCache>
                <c:ptCount val="13"/>
                <c:lvl>
                  <c:pt idx="0">
                    <c:v>erfährt</c:v>
                  </c:pt>
                  <c:pt idx="1">
                    <c:v>beob-
achtet</c:v>
                  </c:pt>
                  <c:pt idx="2">
                    <c:v>löst</c:v>
                  </c:pt>
                  <c:pt idx="3">
                    <c:v>sind</c:v>
                  </c:pt>
                  <c:pt idx="4">
                    <c:v>Subjekt
in
Satz 1</c:v>
                  </c:pt>
                  <c:pt idx="5">
                    <c:v>Satz 1 mit Pro-
nomen</c:v>
                  </c:pt>
                  <c:pt idx="6">
                    <c:v>Subjekt
in
Satz 2</c:v>
                  </c:pt>
                  <c:pt idx="7">
                    <c:v>Satz 2 mit Pro-
nomen</c:v>
                  </c:pt>
                  <c:pt idx="8">
                    <c:v>verwand-
tes W.
zu plant</c:v>
                  </c:pt>
                  <c:pt idx="9">
                    <c:v>verwand-
tes W.zu
Gestaltung</c:v>
                  </c:pt>
                  <c:pt idx="10">
                    <c:v>Präte-
ritum</c:v>
                  </c:pt>
                  <c:pt idx="11">
                    <c:v>damit</c:v>
                  </c:pt>
                  <c:pt idx="12">
                    <c:v>weil</c:v>
                  </c:pt>
                </c:lvl>
                <c:lvl>
                  <c:pt idx="0">
                    <c:v>8</c:v>
                  </c:pt>
                  <c:pt idx="1">
                    <c:v>8</c:v>
                  </c:pt>
                  <c:pt idx="2">
                    <c:v>8</c:v>
                  </c:pt>
                  <c:pt idx="3">
                    <c:v>8</c:v>
                  </c:pt>
                  <c:pt idx="4">
                    <c:v>9</c:v>
                  </c:pt>
                  <c:pt idx="5">
                    <c:v>9</c:v>
                  </c:pt>
                  <c:pt idx="6">
                    <c:v>9</c:v>
                  </c:pt>
                  <c:pt idx="7">
                    <c:v>9</c:v>
                  </c:pt>
                  <c:pt idx="8">
                    <c:v>10</c:v>
                  </c:pt>
                  <c:pt idx="9">
                    <c:v>10</c:v>
                  </c:pt>
                  <c:pt idx="10">
                    <c:v>11</c:v>
                  </c:pt>
                  <c:pt idx="11">
                    <c:v>12</c:v>
                  </c:pt>
                  <c:pt idx="12">
                    <c:v>12</c:v>
                  </c:pt>
                </c:lvl>
              </c:multiLvlStrCache>
            </c:multiLvlStrRef>
          </c:cat>
          <c:val>
            <c:numRef>
              <c:f>Datenquelle!$L$74:$X$74</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dLbls>
          <c:showLegendKey val="0"/>
          <c:showVal val="0"/>
          <c:showCatName val="0"/>
          <c:showSerName val="0"/>
          <c:showPercent val="0"/>
          <c:showBubbleSize val="0"/>
        </c:dLbls>
        <c:gapWidth val="75"/>
        <c:overlap val="100"/>
        <c:axId val="55448320"/>
        <c:axId val="55450240"/>
      </c:barChart>
      <c:catAx>
        <c:axId val="55448320"/>
        <c:scaling>
          <c:orientation val="minMax"/>
        </c:scaling>
        <c:delete val="0"/>
        <c:axPos val="b"/>
        <c:title>
          <c:tx>
            <c:rich>
              <a:bodyPr/>
              <a:lstStyle/>
              <a:p>
                <a:pPr>
                  <a:defRPr/>
                </a:pPr>
                <a:r>
                  <a:rPr lang="en-US">
                    <a:latin typeface="Arial" panose="020B0604020202020204" pitchFamily="34" charset="0"/>
                    <a:cs typeface="Arial" panose="020B0604020202020204" pitchFamily="34" charset="0"/>
                  </a:rPr>
                  <a:t>Aufgaben</a:t>
                </a:r>
              </a:p>
            </c:rich>
          </c:tx>
          <c:layout>
            <c:manualLayout>
              <c:xMode val="edge"/>
              <c:yMode val="edge"/>
              <c:x val="0.48974187974930805"/>
              <c:y val="0.90885762230540856"/>
            </c:manualLayout>
          </c:layout>
          <c:overlay val="0"/>
        </c:title>
        <c:numFmt formatCode="General" sourceLinked="1"/>
        <c:majorTickMark val="out"/>
        <c:minorTickMark val="none"/>
        <c:tickLblPos val="nextTo"/>
        <c:txPr>
          <a:bodyPr rot="0" vert="horz"/>
          <a:lstStyle/>
          <a:p>
            <a:pPr>
              <a:defRPr sz="900">
                <a:latin typeface="Arial" panose="020B0604020202020204" pitchFamily="34" charset="0"/>
                <a:cs typeface="Arial" panose="020B0604020202020204" pitchFamily="34" charset="0"/>
              </a:defRPr>
            </a:pPr>
            <a:endParaRPr lang="de-DE"/>
          </a:p>
        </c:txPr>
        <c:crossAx val="55450240"/>
        <c:crosses val="autoZero"/>
        <c:auto val="1"/>
        <c:lblAlgn val="ctr"/>
        <c:lblOffset val="100"/>
        <c:noMultiLvlLbl val="0"/>
      </c:catAx>
      <c:valAx>
        <c:axId val="55450240"/>
        <c:scaling>
          <c:orientation val="minMax"/>
          <c:max val="1"/>
          <c:min val="0"/>
        </c:scaling>
        <c:delete val="0"/>
        <c:axPos val="l"/>
        <c:majorGridlines/>
        <c:title>
          <c:tx>
            <c:rich>
              <a:bodyPr rot="-5400000" vert="horz"/>
              <a:lstStyle/>
              <a:p>
                <a:pPr>
                  <a:defRPr/>
                </a:pPr>
                <a:r>
                  <a:rPr lang="en-US">
                    <a:latin typeface="Arial" panose="020B0604020202020204" pitchFamily="34" charset="0"/>
                    <a:cs typeface="Arial" panose="020B0604020202020204" pitchFamily="34" charset="0"/>
                  </a:rPr>
                  <a:t>Erfüllungsprozentsätze</a:t>
                </a:r>
              </a:p>
            </c:rich>
          </c:tx>
          <c:overlay val="0"/>
        </c:title>
        <c:numFmt formatCode="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de-DE"/>
          </a:p>
        </c:txPr>
        <c:crossAx val="55448320"/>
        <c:crosses val="autoZero"/>
        <c:crossBetween val="between"/>
        <c:majorUnit val="0.2"/>
      </c:valAx>
      <c:spPr>
        <a:ln>
          <a:solidFill>
            <a:schemeClr val="bg1">
              <a:lumMod val="50000"/>
            </a:schemeClr>
          </a:solidFill>
        </a:ln>
      </c:spPr>
    </c:plotArea>
    <c:plotVisOnly val="1"/>
    <c:dispBlanksAs val="gap"/>
    <c:showDLblsOverMax val="0"/>
  </c:chart>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de-DE"/>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528255100709098"/>
          <c:y val="0.19341247481679469"/>
          <c:w val="0.79688697386517138"/>
          <c:h val="0.48474784688611172"/>
        </c:manualLayout>
      </c:layout>
      <c:barChart>
        <c:barDir val="col"/>
        <c:grouping val="clustered"/>
        <c:varyColors val="0"/>
        <c:ser>
          <c:idx val="2"/>
          <c:order val="0"/>
          <c:spPr>
            <a:solidFill>
              <a:srgbClr val="FFFF00"/>
            </a:solidFill>
            <a:ln>
              <a:solidFill>
                <a:schemeClr val="tx1"/>
              </a:solidFill>
            </a:ln>
          </c:spPr>
          <c:invertIfNegative val="0"/>
          <c:dLbls>
            <c:txPr>
              <a:bodyPr/>
              <a:lstStyle/>
              <a:p>
                <a:pPr>
                  <a:defRPr sz="900">
                    <a:latin typeface="Arial" panose="020B0604020202020204" pitchFamily="34" charset="0"/>
                    <a:cs typeface="Arial" panose="020B0604020202020204" pitchFamily="34" charset="0"/>
                  </a:defRPr>
                </a:pPr>
                <a:endParaRPr lang="de-DE"/>
              </a:p>
            </c:txPr>
            <c:dLblPos val="inEnd"/>
            <c:showLegendKey val="0"/>
            <c:showVal val="1"/>
            <c:showCatName val="0"/>
            <c:showSerName val="0"/>
            <c:showPercent val="0"/>
            <c:showBubbleSize val="0"/>
            <c:showLeaderLines val="0"/>
          </c:dLbls>
          <c:cat>
            <c:multiLvlStrRef>
              <c:f>Datenquelle!$Z$37:$AB$38</c:f>
              <c:multiLvlStrCache>
                <c:ptCount val="3"/>
                <c:lvl>
                  <c:pt idx="0">
                    <c:v>Satz-
anfänge</c:v>
                  </c:pt>
                  <c:pt idx="1">
                    <c:v>Recht-
schrei-
bung</c:v>
                  </c:pt>
                  <c:pt idx="2">
                    <c:v>Syntax/
Satz-
bau</c:v>
                  </c:pt>
                </c:lvl>
                <c:lvl>
                  <c:pt idx="0">
                    <c:v>13</c:v>
                  </c:pt>
                  <c:pt idx="1">
                    <c:v>13</c:v>
                  </c:pt>
                  <c:pt idx="2">
                    <c:v>13</c:v>
                  </c:pt>
                </c:lvl>
              </c:multiLvlStrCache>
            </c:multiLvlStrRef>
          </c:cat>
          <c:val>
            <c:numRef>
              <c:f>Datenquelle!$Z$74:$AB$74</c:f>
              <c:numCache>
                <c:formatCode>0%</c:formatCode>
                <c:ptCount val="3"/>
                <c:pt idx="0">
                  <c:v>0</c:v>
                </c:pt>
                <c:pt idx="1">
                  <c:v>0</c:v>
                </c:pt>
                <c:pt idx="2">
                  <c:v>0</c:v>
                </c:pt>
              </c:numCache>
            </c:numRef>
          </c:val>
        </c:ser>
        <c:dLbls>
          <c:showLegendKey val="0"/>
          <c:showVal val="0"/>
          <c:showCatName val="0"/>
          <c:showSerName val="0"/>
          <c:showPercent val="0"/>
          <c:showBubbleSize val="0"/>
        </c:dLbls>
        <c:gapWidth val="165"/>
        <c:overlap val="100"/>
        <c:axId val="55462912"/>
        <c:axId val="55497856"/>
      </c:barChart>
      <c:catAx>
        <c:axId val="55462912"/>
        <c:scaling>
          <c:orientation val="minMax"/>
        </c:scaling>
        <c:delete val="0"/>
        <c:axPos val="b"/>
        <c:title>
          <c:tx>
            <c:rich>
              <a:bodyPr/>
              <a:lstStyle/>
              <a:p>
                <a:pPr>
                  <a:defRPr/>
                </a:pPr>
                <a:r>
                  <a:rPr lang="en-US">
                    <a:latin typeface="Arial" panose="020B0604020202020204" pitchFamily="34" charset="0"/>
                    <a:cs typeface="Arial" panose="020B0604020202020204" pitchFamily="34" charset="0"/>
                  </a:rPr>
                  <a:t>Aufgaben</a:t>
                </a:r>
              </a:p>
            </c:rich>
          </c:tx>
          <c:layout>
            <c:manualLayout>
              <c:xMode val="edge"/>
              <c:yMode val="edge"/>
              <c:x val="0.47039254071141662"/>
              <c:y val="0.93679721407373095"/>
            </c:manualLayout>
          </c:layout>
          <c:overlay val="0"/>
        </c:title>
        <c:numFmt formatCode="General" sourceLinked="1"/>
        <c:majorTickMark val="out"/>
        <c:minorTickMark val="none"/>
        <c:tickLblPos val="nextTo"/>
        <c:txPr>
          <a:bodyPr rot="0" vert="horz"/>
          <a:lstStyle/>
          <a:p>
            <a:pPr>
              <a:defRPr sz="900">
                <a:latin typeface="Arial" panose="020B0604020202020204" pitchFamily="34" charset="0"/>
                <a:cs typeface="Arial" panose="020B0604020202020204" pitchFamily="34" charset="0"/>
              </a:defRPr>
            </a:pPr>
            <a:endParaRPr lang="de-DE"/>
          </a:p>
        </c:txPr>
        <c:crossAx val="55497856"/>
        <c:crosses val="autoZero"/>
        <c:auto val="1"/>
        <c:lblAlgn val="ctr"/>
        <c:lblOffset val="100"/>
        <c:noMultiLvlLbl val="0"/>
      </c:catAx>
      <c:valAx>
        <c:axId val="55497856"/>
        <c:scaling>
          <c:orientation val="minMax"/>
          <c:max val="1"/>
          <c:min val="0"/>
        </c:scaling>
        <c:delete val="0"/>
        <c:axPos val="l"/>
        <c:majorGridlines/>
        <c:title>
          <c:tx>
            <c:rich>
              <a:bodyPr rot="-5400000" vert="horz"/>
              <a:lstStyle/>
              <a:p>
                <a:pPr>
                  <a:defRPr/>
                </a:pPr>
                <a:r>
                  <a:rPr lang="en-US">
                    <a:latin typeface="Arial" panose="020B0604020202020204" pitchFamily="34" charset="0"/>
                    <a:cs typeface="Arial" panose="020B0604020202020204" pitchFamily="34" charset="0"/>
                  </a:rPr>
                  <a:t>Erfüllungsprozentsätze</a:t>
                </a:r>
              </a:p>
            </c:rich>
          </c:tx>
          <c:overlay val="0"/>
        </c:title>
        <c:numFmt formatCode="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de-DE"/>
          </a:p>
        </c:txPr>
        <c:crossAx val="55462912"/>
        <c:crosses val="autoZero"/>
        <c:crossBetween val="between"/>
        <c:majorUnit val="0.2"/>
      </c:valAx>
      <c:spPr>
        <a:ln>
          <a:solidFill>
            <a:schemeClr val="bg1">
              <a:lumMod val="50000"/>
            </a:schemeClr>
          </a:solidFill>
        </a:ln>
      </c:spPr>
    </c:plotArea>
    <c:plotVisOnly val="1"/>
    <c:dispBlanksAs val="gap"/>
    <c:showDLblsOverMax val="0"/>
  </c:chart>
  <c:printSettings>
    <c:headerFooter/>
    <c:pageMargins b="0.78740157499999996" l="0.7" r="0.7" t="0.78740157499999996"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de-DE"/>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latin typeface="Arial" panose="020B0604020202020204" pitchFamily="34" charset="0"/>
                <a:cs typeface="Arial" panose="020B0604020202020204" pitchFamily="34" charset="0"/>
              </a:rPr>
              <a:t>ZKA 4 - 2017 - Deutsch
Erfüllung im Kompetenzbereich "Lesen"</a:t>
            </a:r>
          </a:p>
        </c:rich>
      </c:tx>
      <c:overlay val="0"/>
    </c:title>
    <c:autoTitleDeleted val="0"/>
    <c:plotArea>
      <c:layout>
        <c:manualLayout>
          <c:layoutTarget val="inner"/>
          <c:xMode val="edge"/>
          <c:yMode val="edge"/>
          <c:x val="0.1177040432203182"/>
          <c:y val="0.16321917207157616"/>
          <c:w val="0.85567784051605833"/>
          <c:h val="0.50182904847737408"/>
        </c:manualLayout>
      </c:layout>
      <c:barChart>
        <c:barDir val="col"/>
        <c:grouping val="clustered"/>
        <c:varyColors val="0"/>
        <c:ser>
          <c:idx val="1"/>
          <c:order val="0"/>
          <c:spPr>
            <a:solidFill>
              <a:schemeClr val="accent6">
                <a:lumMod val="60000"/>
                <a:lumOff val="40000"/>
              </a:schemeClr>
            </a:solidFill>
            <a:ln>
              <a:solidFill>
                <a:schemeClr val="tx1"/>
              </a:solidFill>
            </a:ln>
          </c:spPr>
          <c:invertIfNegative val="0"/>
          <c:dLbls>
            <c:txPr>
              <a:bodyPr/>
              <a:lstStyle/>
              <a:p>
                <a:pPr>
                  <a:defRPr sz="900">
                    <a:latin typeface="Arial" panose="020B0604020202020204" pitchFamily="34" charset="0"/>
                    <a:cs typeface="Arial" panose="020B0604020202020204" pitchFamily="34" charset="0"/>
                  </a:defRPr>
                </a:pPr>
                <a:endParaRPr lang="de-DE"/>
              </a:p>
            </c:txPr>
            <c:dLblPos val="inEnd"/>
            <c:showLegendKey val="0"/>
            <c:showVal val="1"/>
            <c:showCatName val="0"/>
            <c:showSerName val="0"/>
            <c:showPercent val="0"/>
            <c:showBubbleSize val="0"/>
            <c:showLeaderLines val="0"/>
          </c:dLbls>
          <c:cat>
            <c:multiLvlStrRef>
              <c:f>Datenquelle!$C$37:$J$38</c:f>
              <c:multiLvlStrCache>
                <c:ptCount val="8"/>
                <c:lvl>
                  <c:pt idx="0">
                    <c:v>Informa-
tion
suchen</c:v>
                  </c:pt>
                  <c:pt idx="1">
                    <c:v>MC, Informa-
tionen suchen</c:v>
                  </c:pt>
                  <c:pt idx="2">
                    <c:v>Richtig-
Falsch-
Aufgabe</c:v>
                  </c:pt>
                  <c:pt idx="3">
                    <c:v>Informa-
tionen
zuordnen</c:v>
                  </c:pt>
                  <c:pt idx="4">
                    <c:v>Entschei-
dung
für Nein</c:v>
                  </c:pt>
                  <c:pt idx="5">
                    <c:v>Begrün-
dung</c:v>
                  </c:pt>
                  <c:pt idx="6">
                    <c:v>verstreute
Informa-
tionen</c:v>
                  </c:pt>
                  <c:pt idx="7">
                    <c:v>MC</c:v>
                  </c:pt>
                </c:lvl>
                <c:lvl>
                  <c:pt idx="0">
                    <c:v>1</c:v>
                  </c:pt>
                  <c:pt idx="1">
                    <c:v>2</c:v>
                  </c:pt>
                  <c:pt idx="2">
                    <c:v>3</c:v>
                  </c:pt>
                  <c:pt idx="3">
                    <c:v>4</c:v>
                  </c:pt>
                  <c:pt idx="4">
                    <c:v>5</c:v>
                  </c:pt>
                  <c:pt idx="5">
                    <c:v>5</c:v>
                  </c:pt>
                  <c:pt idx="6">
                    <c:v>6</c:v>
                  </c:pt>
                  <c:pt idx="7">
                    <c:v>7</c:v>
                  </c:pt>
                </c:lvl>
              </c:multiLvlStrCache>
            </c:multiLvlStrRef>
          </c:cat>
          <c:val>
            <c:numRef>
              <c:f>Datenquelle!$C$74:$J$74</c:f>
              <c:numCache>
                <c:formatCode>0%</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75"/>
        <c:overlap val="100"/>
        <c:axId val="68773376"/>
        <c:axId val="68775296"/>
      </c:barChart>
      <c:catAx>
        <c:axId val="68773376"/>
        <c:scaling>
          <c:orientation val="minMax"/>
        </c:scaling>
        <c:delete val="0"/>
        <c:axPos val="b"/>
        <c:title>
          <c:tx>
            <c:rich>
              <a:bodyPr/>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Aufgaben</a:t>
                </a:r>
              </a:p>
            </c:rich>
          </c:tx>
          <c:layout>
            <c:manualLayout>
              <c:xMode val="edge"/>
              <c:yMode val="edge"/>
              <c:x val="0.45149215305261137"/>
              <c:y val="0.93395814159593682"/>
            </c:manualLayout>
          </c:layout>
          <c:overlay val="0"/>
        </c:title>
        <c:numFmt formatCode="General" sourceLinked="1"/>
        <c:majorTickMark val="out"/>
        <c:minorTickMark val="none"/>
        <c:tickLblPos val="nextTo"/>
        <c:txPr>
          <a:bodyPr rot="0" vert="horz"/>
          <a:lstStyle/>
          <a:p>
            <a:pPr>
              <a:defRPr sz="900">
                <a:latin typeface="Arial" panose="020B0604020202020204" pitchFamily="34" charset="0"/>
                <a:cs typeface="Arial" panose="020B0604020202020204" pitchFamily="34" charset="0"/>
              </a:defRPr>
            </a:pPr>
            <a:endParaRPr lang="de-DE"/>
          </a:p>
        </c:txPr>
        <c:crossAx val="68775296"/>
        <c:crosses val="autoZero"/>
        <c:auto val="1"/>
        <c:lblAlgn val="ctr"/>
        <c:lblOffset val="100"/>
        <c:noMultiLvlLbl val="0"/>
      </c:catAx>
      <c:valAx>
        <c:axId val="68775296"/>
        <c:scaling>
          <c:orientation val="minMax"/>
          <c:max val="1"/>
          <c:min val="0"/>
        </c:scaling>
        <c:delete val="0"/>
        <c:axPos val="l"/>
        <c:majorGridlines/>
        <c:title>
          <c:tx>
            <c:rich>
              <a:bodyPr rot="-5400000" vert="horz"/>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Erfüllungsprozentsätze</a:t>
                </a:r>
              </a:p>
            </c:rich>
          </c:tx>
          <c:overlay val="0"/>
        </c:title>
        <c:numFmt formatCode="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de-DE"/>
          </a:p>
        </c:txPr>
        <c:crossAx val="68773376"/>
        <c:crosses val="autoZero"/>
        <c:crossBetween val="between"/>
        <c:majorUnit val="0.2"/>
      </c:valAx>
      <c:spPr>
        <a:ln>
          <a:solidFill>
            <a:schemeClr val="bg1">
              <a:lumMod val="50000"/>
            </a:schemeClr>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latin typeface="Arial" panose="020B0604020202020204" pitchFamily="34" charset="0"/>
                <a:cs typeface="Arial" panose="020B0604020202020204" pitchFamily="34" charset="0"/>
              </a:rPr>
              <a:t>ZKA 4 - 2017 - Deutsch - </a:t>
            </a:r>
          </a:p>
          <a:p>
            <a:pPr>
              <a:defRPr/>
            </a:pPr>
            <a:r>
              <a:rPr lang="en-US" sz="1100">
                <a:latin typeface="Arial" panose="020B0604020202020204" pitchFamily="34" charset="0"/>
                <a:cs typeface="Arial" panose="020B0604020202020204" pitchFamily="34" charset="0"/>
              </a:rPr>
              <a:t>Erfüllung in den Anforderungsbereichen gesamt</a:t>
            </a:r>
          </a:p>
        </c:rich>
      </c:tx>
      <c:overlay val="0"/>
    </c:title>
    <c:autoTitleDeleted val="0"/>
    <c:plotArea>
      <c:layout>
        <c:manualLayout>
          <c:layoutTarget val="inner"/>
          <c:xMode val="edge"/>
          <c:yMode val="edge"/>
          <c:x val="0.15830866661665011"/>
          <c:y val="0.20972222222222223"/>
          <c:w val="0.80812909835230562"/>
          <c:h val="0.61800123942840479"/>
        </c:manualLayout>
      </c:layout>
      <c:barChart>
        <c:barDir val="col"/>
        <c:grouping val="clustered"/>
        <c:varyColors val="0"/>
        <c:ser>
          <c:idx val="0"/>
          <c:order val="0"/>
          <c:spPr>
            <a:solidFill>
              <a:srgbClr val="FFC000"/>
            </a:solidFill>
            <a:ln>
              <a:solidFill>
                <a:schemeClr val="tx1"/>
              </a:solidFill>
            </a:ln>
          </c:spPr>
          <c:invertIfNegative val="0"/>
          <c:dPt>
            <c:idx val="1"/>
            <c:invertIfNegative val="0"/>
            <c:bubble3D val="0"/>
            <c:spPr>
              <a:solidFill>
                <a:srgbClr val="009900"/>
              </a:solidFill>
              <a:ln>
                <a:solidFill>
                  <a:schemeClr val="tx1"/>
                </a:solidFill>
              </a:ln>
            </c:spPr>
          </c:dPt>
          <c:dPt>
            <c:idx val="2"/>
            <c:invertIfNegative val="0"/>
            <c:bubble3D val="0"/>
            <c:spPr>
              <a:solidFill>
                <a:srgbClr val="FF0000"/>
              </a:solidFill>
              <a:ln>
                <a:solidFill>
                  <a:schemeClr val="tx1"/>
                </a:solidFill>
              </a:ln>
            </c:spPr>
          </c:dPt>
          <c:dLbls>
            <c:txPr>
              <a:bodyPr/>
              <a:lstStyle/>
              <a:p>
                <a:pPr>
                  <a:defRPr>
                    <a:latin typeface="Arial" panose="020B0604020202020204" pitchFamily="34" charset="0"/>
                    <a:cs typeface="Arial" panose="020B0604020202020204" pitchFamily="34" charset="0"/>
                  </a:defRPr>
                </a:pPr>
                <a:endParaRPr lang="de-DE"/>
              </a:p>
            </c:txPr>
            <c:dLblPos val="inEnd"/>
            <c:showLegendKey val="0"/>
            <c:showVal val="1"/>
            <c:showCatName val="0"/>
            <c:showSerName val="0"/>
            <c:showPercent val="0"/>
            <c:showBubbleSize val="0"/>
            <c:showLeaderLines val="0"/>
          </c:dLbls>
          <c:cat>
            <c:strRef>
              <c:f>Datenquelle!$C$31:$C$33</c:f>
              <c:strCache>
                <c:ptCount val="3"/>
                <c:pt idx="0">
                  <c:v>AFB I</c:v>
                </c:pt>
                <c:pt idx="1">
                  <c:v>AFB II</c:v>
                </c:pt>
                <c:pt idx="2">
                  <c:v>AFB III</c:v>
                </c:pt>
              </c:strCache>
            </c:strRef>
          </c:cat>
          <c:val>
            <c:numRef>
              <c:f>Datenquelle!$D$31:$D$33</c:f>
              <c:numCache>
                <c:formatCode>0%</c:formatCode>
                <c:ptCount val="3"/>
                <c:pt idx="0">
                  <c:v>0</c:v>
                </c:pt>
                <c:pt idx="1">
                  <c:v>0</c:v>
                </c:pt>
                <c:pt idx="2">
                  <c:v>0</c:v>
                </c:pt>
              </c:numCache>
            </c:numRef>
          </c:val>
        </c:ser>
        <c:dLbls>
          <c:showLegendKey val="0"/>
          <c:showVal val="0"/>
          <c:showCatName val="0"/>
          <c:showSerName val="0"/>
          <c:showPercent val="0"/>
          <c:showBubbleSize val="0"/>
        </c:dLbls>
        <c:gapWidth val="180"/>
        <c:overlap val="-10"/>
        <c:axId val="32881664"/>
        <c:axId val="32887936"/>
      </c:barChart>
      <c:catAx>
        <c:axId val="32881664"/>
        <c:scaling>
          <c:orientation val="minMax"/>
        </c:scaling>
        <c:delete val="0"/>
        <c:axPos val="b"/>
        <c:title>
          <c:tx>
            <c:rich>
              <a:bodyPr/>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Anforderungsbereiche</a:t>
                </a:r>
              </a:p>
            </c:rich>
          </c:tx>
          <c:overlay val="0"/>
        </c:title>
        <c:majorTickMark val="out"/>
        <c:minorTickMark val="none"/>
        <c:tickLblPos val="nextTo"/>
        <c:txPr>
          <a:bodyPr/>
          <a:lstStyle/>
          <a:p>
            <a:pPr>
              <a:defRPr>
                <a:latin typeface="Arial" panose="020B0604020202020204" pitchFamily="34" charset="0"/>
                <a:cs typeface="Arial" panose="020B0604020202020204" pitchFamily="34" charset="0"/>
              </a:defRPr>
            </a:pPr>
            <a:endParaRPr lang="de-DE"/>
          </a:p>
        </c:txPr>
        <c:crossAx val="32887936"/>
        <c:crosses val="autoZero"/>
        <c:auto val="1"/>
        <c:lblAlgn val="ctr"/>
        <c:lblOffset val="100"/>
        <c:noMultiLvlLbl val="0"/>
      </c:catAx>
      <c:valAx>
        <c:axId val="32887936"/>
        <c:scaling>
          <c:orientation val="minMax"/>
          <c:max val="1"/>
          <c:min val="0"/>
        </c:scaling>
        <c:delete val="0"/>
        <c:axPos val="l"/>
        <c:majorGridlines/>
        <c:title>
          <c:tx>
            <c:rich>
              <a:bodyPr rot="-5400000" vert="horz"/>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Erfüllungsprozentsätze</a:t>
                </a:r>
              </a:p>
            </c:rich>
          </c:tx>
          <c:overlay val="0"/>
        </c:title>
        <c:numFmt formatCode="0%"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de-DE"/>
          </a:p>
        </c:txPr>
        <c:crossAx val="32881664"/>
        <c:crosses val="autoZero"/>
        <c:crossBetween val="between"/>
        <c:majorUnit val="0.2"/>
      </c:valAx>
      <c:spPr>
        <a:ln w="12700" cap="flat">
          <a:solidFill>
            <a:schemeClr val="bg1">
              <a:lumMod val="50000"/>
            </a:schemeClr>
          </a:solidFill>
        </a:ln>
      </c:spPr>
    </c:plotArea>
    <c:plotVisOnly val="1"/>
    <c:dispBlanksAs val="gap"/>
    <c:showDLblsOverMax val="0"/>
  </c:chart>
  <c:spPr>
    <a:ln cap="rnd"/>
  </c:sp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latin typeface="Arial" panose="020B0604020202020204" pitchFamily="34" charset="0"/>
                <a:cs typeface="Arial" panose="020B0604020202020204" pitchFamily="34" charset="0"/>
              </a:rPr>
              <a:t>ZKA 4 - 2017 - Deutsch - </a:t>
            </a:r>
          </a:p>
          <a:p>
            <a:pPr>
              <a:defRPr/>
            </a:pPr>
            <a:r>
              <a:rPr lang="en-US" sz="1100">
                <a:latin typeface="Arial" panose="020B0604020202020204" pitchFamily="34" charset="0"/>
                <a:cs typeface="Arial" panose="020B0604020202020204" pitchFamily="34" charset="0"/>
              </a:rPr>
              <a:t>Erfüllung in den Kompetenzbereichen gesamt</a:t>
            </a:r>
          </a:p>
        </c:rich>
      </c:tx>
      <c:overlay val="0"/>
    </c:title>
    <c:autoTitleDeleted val="0"/>
    <c:plotArea>
      <c:layout>
        <c:manualLayout>
          <c:layoutTarget val="inner"/>
          <c:xMode val="edge"/>
          <c:yMode val="edge"/>
          <c:x val="0.16671521039309717"/>
          <c:y val="0.24603858369843848"/>
          <c:w val="0.80272899834033973"/>
          <c:h val="0.56589846502650198"/>
        </c:manualLayout>
      </c:layout>
      <c:barChart>
        <c:barDir val="col"/>
        <c:grouping val="clustered"/>
        <c:varyColors val="0"/>
        <c:ser>
          <c:idx val="0"/>
          <c:order val="0"/>
          <c:spPr>
            <a:ln>
              <a:solidFill>
                <a:schemeClr val="tx1"/>
              </a:solidFill>
            </a:ln>
          </c:spPr>
          <c:invertIfNegative val="0"/>
          <c:dPt>
            <c:idx val="0"/>
            <c:invertIfNegative val="0"/>
            <c:bubble3D val="0"/>
            <c:spPr>
              <a:solidFill>
                <a:schemeClr val="accent6">
                  <a:lumMod val="60000"/>
                  <a:lumOff val="40000"/>
                </a:schemeClr>
              </a:solidFill>
              <a:ln>
                <a:solidFill>
                  <a:schemeClr val="tx1"/>
                </a:solidFill>
              </a:ln>
            </c:spPr>
          </c:dPt>
          <c:dPt>
            <c:idx val="1"/>
            <c:invertIfNegative val="0"/>
            <c:bubble3D val="0"/>
            <c:spPr>
              <a:solidFill>
                <a:srgbClr val="92D050"/>
              </a:solidFill>
              <a:ln>
                <a:solidFill>
                  <a:schemeClr val="tx1"/>
                </a:solidFill>
              </a:ln>
            </c:spPr>
          </c:dPt>
          <c:dPt>
            <c:idx val="2"/>
            <c:invertIfNegative val="0"/>
            <c:bubble3D val="0"/>
            <c:spPr>
              <a:solidFill>
                <a:srgbClr val="FFFF00"/>
              </a:solidFill>
              <a:ln>
                <a:solidFill>
                  <a:schemeClr val="tx1"/>
                </a:solidFill>
              </a:ln>
            </c:spPr>
          </c:dPt>
          <c:dPt>
            <c:idx val="3"/>
            <c:invertIfNegative val="0"/>
            <c:bubble3D val="0"/>
            <c:spPr>
              <a:solidFill>
                <a:schemeClr val="accent4">
                  <a:lumMod val="60000"/>
                  <a:lumOff val="40000"/>
                </a:schemeClr>
              </a:solidFill>
              <a:ln>
                <a:solidFill>
                  <a:schemeClr val="tx1"/>
                </a:solidFill>
              </a:ln>
            </c:spPr>
          </c:dPt>
          <c:dLbls>
            <c:txPr>
              <a:bodyPr/>
              <a:lstStyle/>
              <a:p>
                <a:pPr>
                  <a:defRPr>
                    <a:latin typeface="Arial" panose="020B0604020202020204" pitchFamily="34" charset="0"/>
                    <a:cs typeface="Arial" panose="020B0604020202020204" pitchFamily="34" charset="0"/>
                  </a:defRPr>
                </a:pPr>
                <a:endParaRPr lang="de-DE"/>
              </a:p>
            </c:txPr>
            <c:dLblPos val="inEnd"/>
            <c:showLegendKey val="0"/>
            <c:showVal val="1"/>
            <c:showCatName val="0"/>
            <c:showSerName val="0"/>
            <c:showPercent val="0"/>
            <c:showBubbleSize val="0"/>
            <c:showLeaderLines val="0"/>
          </c:dLbls>
          <c:cat>
            <c:strRef>
              <c:f>Datenquelle!$C$41:$C$43</c:f>
              <c:strCache>
                <c:ptCount val="3"/>
                <c:pt idx="0">
                  <c:v>Lesen</c:v>
                </c:pt>
                <c:pt idx="1">
                  <c:v>Sprache</c:v>
                </c:pt>
                <c:pt idx="2">
                  <c:v>Schreiben</c:v>
                </c:pt>
              </c:strCache>
            </c:strRef>
          </c:cat>
          <c:val>
            <c:numRef>
              <c:f>Datenquelle!$E$41:$E$43</c:f>
              <c:numCache>
                <c:formatCode>0%</c:formatCode>
                <c:ptCount val="3"/>
                <c:pt idx="0">
                  <c:v>0</c:v>
                </c:pt>
                <c:pt idx="1">
                  <c:v>0</c:v>
                </c:pt>
                <c:pt idx="2">
                  <c:v>0</c:v>
                </c:pt>
              </c:numCache>
            </c:numRef>
          </c:val>
        </c:ser>
        <c:dLbls>
          <c:showLegendKey val="0"/>
          <c:showVal val="0"/>
          <c:showCatName val="0"/>
          <c:showSerName val="0"/>
          <c:showPercent val="0"/>
          <c:showBubbleSize val="0"/>
        </c:dLbls>
        <c:gapWidth val="150"/>
        <c:axId val="32898048"/>
        <c:axId val="33301632"/>
      </c:barChart>
      <c:catAx>
        <c:axId val="32898048"/>
        <c:scaling>
          <c:orientation val="minMax"/>
        </c:scaling>
        <c:delete val="0"/>
        <c:axPos val="b"/>
        <c:title>
          <c:tx>
            <c:rich>
              <a:bodyPr/>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Kompetenzbereiche</a:t>
                </a:r>
              </a:p>
            </c:rich>
          </c:tx>
          <c:overlay val="0"/>
        </c:title>
        <c:majorTickMark val="out"/>
        <c:minorTickMark val="none"/>
        <c:tickLblPos val="nextTo"/>
        <c:txPr>
          <a:bodyPr/>
          <a:lstStyle/>
          <a:p>
            <a:pPr>
              <a:defRPr sz="1000">
                <a:latin typeface="Arial" panose="020B0604020202020204" pitchFamily="34" charset="0"/>
                <a:cs typeface="Arial" panose="020B0604020202020204" pitchFamily="34" charset="0"/>
              </a:defRPr>
            </a:pPr>
            <a:endParaRPr lang="de-DE"/>
          </a:p>
        </c:txPr>
        <c:crossAx val="33301632"/>
        <c:crosses val="autoZero"/>
        <c:auto val="1"/>
        <c:lblAlgn val="ctr"/>
        <c:lblOffset val="100"/>
        <c:noMultiLvlLbl val="0"/>
      </c:catAx>
      <c:valAx>
        <c:axId val="33301632"/>
        <c:scaling>
          <c:orientation val="minMax"/>
          <c:max val="1"/>
          <c:min val="0"/>
        </c:scaling>
        <c:delete val="0"/>
        <c:axPos val="l"/>
        <c:majorGridlines/>
        <c:title>
          <c:tx>
            <c:rich>
              <a:bodyPr rot="-5400000" vert="horz"/>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Erfüllungsprozentsätze</a:t>
                </a:r>
              </a:p>
            </c:rich>
          </c:tx>
          <c:overlay val="0"/>
        </c:title>
        <c:numFmt formatCode="0%"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de-DE"/>
          </a:p>
        </c:txPr>
        <c:crossAx val="32898048"/>
        <c:crosses val="autoZero"/>
        <c:crossBetween val="between"/>
        <c:majorUnit val="0.2"/>
      </c:valAx>
      <c:spPr>
        <a:ln cap="rnd">
          <a:solidFill>
            <a:schemeClr val="bg1">
              <a:lumMod val="50000"/>
            </a:schemeClr>
          </a:solidFill>
        </a:ln>
      </c:spPr>
    </c:plotArea>
    <c:plotVisOnly val="1"/>
    <c:dispBlanksAs val="gap"/>
    <c:showDLblsOverMax val="0"/>
  </c:chart>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latin typeface="Arial" panose="020B0604020202020204" pitchFamily="34" charset="0"/>
                <a:cs typeface="Arial" panose="020B0604020202020204" pitchFamily="34" charset="0"/>
              </a:rPr>
              <a:t>ZKA</a:t>
            </a:r>
            <a:r>
              <a:rPr lang="en-US" sz="1100" baseline="0">
                <a:latin typeface="Arial" panose="020B0604020202020204" pitchFamily="34" charset="0"/>
                <a:cs typeface="Arial" panose="020B0604020202020204" pitchFamily="34" charset="0"/>
              </a:rPr>
              <a:t> 4 - 2017 - Deutsch</a:t>
            </a:r>
            <a:endParaRPr lang="en-US" sz="1100">
              <a:latin typeface="Arial" panose="020B0604020202020204" pitchFamily="34" charset="0"/>
              <a:cs typeface="Arial" panose="020B0604020202020204" pitchFamily="34" charset="0"/>
            </a:endParaRPr>
          </a:p>
          <a:p>
            <a:pPr>
              <a:defRPr/>
            </a:pPr>
            <a:r>
              <a:rPr lang="en-US" sz="1100">
                <a:latin typeface="Arial" panose="020B0604020202020204" pitchFamily="34" charset="0"/>
                <a:cs typeface="Arial" panose="020B0604020202020204" pitchFamily="34" charset="0"/>
              </a:rPr>
              <a:t>Erfüllung im Kompetenzbereich "Sprache"</a:t>
            </a:r>
          </a:p>
        </c:rich>
      </c:tx>
      <c:overlay val="0"/>
    </c:title>
    <c:autoTitleDeleted val="0"/>
    <c:plotArea>
      <c:layout>
        <c:manualLayout>
          <c:layoutTarget val="inner"/>
          <c:xMode val="edge"/>
          <c:yMode val="edge"/>
          <c:x val="9.4257191402711937E-2"/>
          <c:y val="0.17272926469776864"/>
          <c:w val="0.87791229496816658"/>
          <c:h val="0.51462519197484213"/>
        </c:manualLayout>
      </c:layout>
      <c:barChart>
        <c:barDir val="col"/>
        <c:grouping val="clustered"/>
        <c:varyColors val="0"/>
        <c:ser>
          <c:idx val="1"/>
          <c:order val="0"/>
          <c:spPr>
            <a:solidFill>
              <a:srgbClr val="92D050"/>
            </a:solidFill>
            <a:ln>
              <a:solidFill>
                <a:schemeClr val="tx1"/>
              </a:solidFill>
            </a:ln>
          </c:spPr>
          <c:invertIfNegative val="0"/>
          <c:dLbls>
            <c:txPr>
              <a:bodyPr/>
              <a:lstStyle/>
              <a:p>
                <a:pPr>
                  <a:defRPr sz="900">
                    <a:latin typeface="Arial" panose="020B0604020202020204" pitchFamily="34" charset="0"/>
                    <a:cs typeface="Arial" panose="020B0604020202020204" pitchFamily="34" charset="0"/>
                  </a:defRPr>
                </a:pPr>
                <a:endParaRPr lang="de-DE"/>
              </a:p>
            </c:txPr>
            <c:dLblPos val="inEnd"/>
            <c:showLegendKey val="0"/>
            <c:showVal val="1"/>
            <c:showCatName val="0"/>
            <c:showSerName val="0"/>
            <c:showPercent val="0"/>
            <c:showBubbleSize val="0"/>
            <c:showLeaderLines val="0"/>
          </c:dLbls>
          <c:cat>
            <c:multiLvlStrRef>
              <c:f>Datenquelle!$L$37:$X$38</c:f>
              <c:multiLvlStrCache>
                <c:ptCount val="13"/>
                <c:lvl>
                  <c:pt idx="0">
                    <c:v>erfährt</c:v>
                  </c:pt>
                  <c:pt idx="1">
                    <c:v>beob-
achtet</c:v>
                  </c:pt>
                  <c:pt idx="2">
                    <c:v>löst</c:v>
                  </c:pt>
                  <c:pt idx="3">
                    <c:v>sind</c:v>
                  </c:pt>
                  <c:pt idx="4">
                    <c:v>Subjekt
in
Satz 1</c:v>
                  </c:pt>
                  <c:pt idx="5">
                    <c:v>Satz 1 mit Pro-
nomen</c:v>
                  </c:pt>
                  <c:pt idx="6">
                    <c:v>Subjekt
in
Satz 2</c:v>
                  </c:pt>
                  <c:pt idx="7">
                    <c:v>Satz 2 mit Pro-
nomen</c:v>
                  </c:pt>
                  <c:pt idx="8">
                    <c:v>verwand-
tes W.
zu plant</c:v>
                  </c:pt>
                  <c:pt idx="9">
                    <c:v>verwand-
tes W.zu
Gestaltung</c:v>
                  </c:pt>
                  <c:pt idx="10">
                    <c:v>Präte-
ritum</c:v>
                  </c:pt>
                  <c:pt idx="11">
                    <c:v>damit</c:v>
                  </c:pt>
                  <c:pt idx="12">
                    <c:v>weil</c:v>
                  </c:pt>
                </c:lvl>
                <c:lvl>
                  <c:pt idx="0">
                    <c:v>8</c:v>
                  </c:pt>
                  <c:pt idx="1">
                    <c:v>8</c:v>
                  </c:pt>
                  <c:pt idx="2">
                    <c:v>8</c:v>
                  </c:pt>
                  <c:pt idx="3">
                    <c:v>8</c:v>
                  </c:pt>
                  <c:pt idx="4">
                    <c:v>9</c:v>
                  </c:pt>
                  <c:pt idx="5">
                    <c:v>9</c:v>
                  </c:pt>
                  <c:pt idx="6">
                    <c:v>9</c:v>
                  </c:pt>
                  <c:pt idx="7">
                    <c:v>9</c:v>
                  </c:pt>
                  <c:pt idx="8">
                    <c:v>10</c:v>
                  </c:pt>
                  <c:pt idx="9">
                    <c:v>10</c:v>
                  </c:pt>
                  <c:pt idx="10">
                    <c:v>11</c:v>
                  </c:pt>
                  <c:pt idx="11">
                    <c:v>12</c:v>
                  </c:pt>
                  <c:pt idx="12">
                    <c:v>12</c:v>
                  </c:pt>
                </c:lvl>
              </c:multiLvlStrCache>
            </c:multiLvlStrRef>
          </c:cat>
          <c:val>
            <c:numRef>
              <c:f>Datenquelle!$L$40:$X$40</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dLbls>
          <c:showLegendKey val="0"/>
          <c:showVal val="0"/>
          <c:showCatName val="0"/>
          <c:showSerName val="0"/>
          <c:showPercent val="0"/>
          <c:showBubbleSize val="0"/>
        </c:dLbls>
        <c:gapWidth val="75"/>
        <c:overlap val="100"/>
        <c:axId val="33318400"/>
        <c:axId val="33320320"/>
      </c:barChart>
      <c:catAx>
        <c:axId val="33318400"/>
        <c:scaling>
          <c:orientation val="minMax"/>
        </c:scaling>
        <c:delete val="0"/>
        <c:axPos val="b"/>
        <c:title>
          <c:tx>
            <c:rich>
              <a:bodyPr/>
              <a:lstStyle/>
              <a:p>
                <a:pPr>
                  <a:defRPr/>
                </a:pPr>
                <a:r>
                  <a:rPr lang="en-US">
                    <a:latin typeface="Arial" panose="020B0604020202020204" pitchFamily="34" charset="0"/>
                    <a:cs typeface="Arial" panose="020B0604020202020204" pitchFamily="34" charset="0"/>
                  </a:rPr>
                  <a:t>Aufgaben</a:t>
                </a:r>
              </a:p>
            </c:rich>
          </c:tx>
          <c:layout>
            <c:manualLayout>
              <c:xMode val="edge"/>
              <c:yMode val="edge"/>
              <c:x val="0.48974187974930805"/>
              <c:y val="0.9212416404605771"/>
            </c:manualLayout>
          </c:layout>
          <c:overlay val="0"/>
        </c:title>
        <c:numFmt formatCode="General" sourceLinked="1"/>
        <c:majorTickMark val="out"/>
        <c:minorTickMark val="none"/>
        <c:tickLblPos val="nextTo"/>
        <c:txPr>
          <a:bodyPr rot="0" vert="horz"/>
          <a:lstStyle/>
          <a:p>
            <a:pPr>
              <a:defRPr sz="900">
                <a:latin typeface="Arial" panose="020B0604020202020204" pitchFamily="34" charset="0"/>
                <a:cs typeface="Arial" panose="020B0604020202020204" pitchFamily="34" charset="0"/>
              </a:defRPr>
            </a:pPr>
            <a:endParaRPr lang="de-DE"/>
          </a:p>
        </c:txPr>
        <c:crossAx val="33320320"/>
        <c:crosses val="autoZero"/>
        <c:auto val="1"/>
        <c:lblAlgn val="ctr"/>
        <c:lblOffset val="100"/>
        <c:noMultiLvlLbl val="0"/>
      </c:catAx>
      <c:valAx>
        <c:axId val="33320320"/>
        <c:scaling>
          <c:orientation val="minMax"/>
          <c:max val="1"/>
          <c:min val="0"/>
        </c:scaling>
        <c:delete val="0"/>
        <c:axPos val="l"/>
        <c:majorGridlines/>
        <c:title>
          <c:tx>
            <c:rich>
              <a:bodyPr rot="-5400000" vert="horz"/>
              <a:lstStyle/>
              <a:p>
                <a:pPr>
                  <a:defRPr/>
                </a:pPr>
                <a:r>
                  <a:rPr lang="en-US">
                    <a:latin typeface="Arial" panose="020B0604020202020204" pitchFamily="34" charset="0"/>
                    <a:cs typeface="Arial" panose="020B0604020202020204" pitchFamily="34" charset="0"/>
                  </a:rPr>
                  <a:t>Erfüllungsprozentsätze</a:t>
                </a:r>
              </a:p>
            </c:rich>
          </c:tx>
          <c:overlay val="0"/>
        </c:title>
        <c:numFmt formatCode="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de-DE"/>
          </a:p>
        </c:txPr>
        <c:crossAx val="33318400"/>
        <c:crosses val="autoZero"/>
        <c:crossBetween val="between"/>
        <c:majorUnit val="0.2"/>
      </c:valAx>
      <c:spPr>
        <a:ln>
          <a:solidFill>
            <a:schemeClr val="bg1">
              <a:lumMod val="50000"/>
            </a:schemeClr>
          </a:solidFill>
        </a:ln>
      </c:spPr>
    </c:plotArea>
    <c:plotVisOnly val="1"/>
    <c:dispBlanksAs val="gap"/>
    <c:showDLblsOverMax val="0"/>
  </c:chart>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de-DE"/>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528255100709098"/>
          <c:y val="0.19341247481679469"/>
          <c:w val="0.79688697386517138"/>
          <c:h val="0.50528354578335988"/>
        </c:manualLayout>
      </c:layout>
      <c:barChart>
        <c:barDir val="col"/>
        <c:grouping val="clustered"/>
        <c:varyColors val="0"/>
        <c:ser>
          <c:idx val="2"/>
          <c:order val="0"/>
          <c:spPr>
            <a:solidFill>
              <a:srgbClr val="FFFF00"/>
            </a:solidFill>
            <a:ln>
              <a:solidFill>
                <a:schemeClr val="tx1"/>
              </a:solidFill>
            </a:ln>
          </c:spPr>
          <c:invertIfNegative val="0"/>
          <c:dLbls>
            <c:txPr>
              <a:bodyPr/>
              <a:lstStyle/>
              <a:p>
                <a:pPr>
                  <a:defRPr sz="900">
                    <a:latin typeface="Arial" panose="020B0604020202020204" pitchFamily="34" charset="0"/>
                    <a:cs typeface="Arial" panose="020B0604020202020204" pitchFamily="34" charset="0"/>
                  </a:defRPr>
                </a:pPr>
                <a:endParaRPr lang="de-DE"/>
              </a:p>
            </c:txPr>
            <c:dLblPos val="inEnd"/>
            <c:showLegendKey val="0"/>
            <c:showVal val="1"/>
            <c:showCatName val="0"/>
            <c:showSerName val="0"/>
            <c:showPercent val="0"/>
            <c:showBubbleSize val="0"/>
            <c:showLeaderLines val="0"/>
          </c:dLbls>
          <c:cat>
            <c:multiLvlStrRef>
              <c:f>Datenquelle!$Z$37:$AB$38</c:f>
              <c:multiLvlStrCache>
                <c:ptCount val="3"/>
                <c:lvl>
                  <c:pt idx="0">
                    <c:v>Satz-
anfänge</c:v>
                  </c:pt>
                  <c:pt idx="1">
                    <c:v>Recht-
schrei-
bung</c:v>
                  </c:pt>
                  <c:pt idx="2">
                    <c:v>Syntax/
Satz-
bau</c:v>
                  </c:pt>
                </c:lvl>
                <c:lvl>
                  <c:pt idx="0">
                    <c:v>13</c:v>
                  </c:pt>
                  <c:pt idx="1">
                    <c:v>13</c:v>
                  </c:pt>
                  <c:pt idx="2">
                    <c:v>13</c:v>
                  </c:pt>
                </c:lvl>
              </c:multiLvlStrCache>
            </c:multiLvlStrRef>
          </c:cat>
          <c:val>
            <c:numRef>
              <c:f>Datenquelle!$Z$40:$AB$40</c:f>
              <c:numCache>
                <c:formatCode>0%</c:formatCode>
                <c:ptCount val="3"/>
                <c:pt idx="0">
                  <c:v>0</c:v>
                </c:pt>
                <c:pt idx="1">
                  <c:v>0</c:v>
                </c:pt>
                <c:pt idx="2">
                  <c:v>0</c:v>
                </c:pt>
              </c:numCache>
            </c:numRef>
          </c:val>
        </c:ser>
        <c:dLbls>
          <c:showLegendKey val="0"/>
          <c:showVal val="0"/>
          <c:showCatName val="0"/>
          <c:showSerName val="0"/>
          <c:showPercent val="0"/>
          <c:showBubbleSize val="0"/>
        </c:dLbls>
        <c:gapWidth val="165"/>
        <c:overlap val="100"/>
        <c:axId val="38907904"/>
        <c:axId val="38909824"/>
      </c:barChart>
      <c:catAx>
        <c:axId val="38907904"/>
        <c:scaling>
          <c:orientation val="minMax"/>
        </c:scaling>
        <c:delete val="0"/>
        <c:axPos val="b"/>
        <c:title>
          <c:tx>
            <c:rich>
              <a:bodyPr/>
              <a:lstStyle/>
              <a:p>
                <a:pPr>
                  <a:defRPr/>
                </a:pPr>
                <a:r>
                  <a:rPr lang="en-US">
                    <a:latin typeface="Arial" panose="020B0604020202020204" pitchFamily="34" charset="0"/>
                    <a:cs typeface="Arial" panose="020B0604020202020204" pitchFamily="34" charset="0"/>
                  </a:rPr>
                  <a:t>Aufgaben</a:t>
                </a:r>
              </a:p>
            </c:rich>
          </c:tx>
          <c:layout>
            <c:manualLayout>
              <c:xMode val="edge"/>
              <c:yMode val="edge"/>
              <c:x val="0.47039254071141662"/>
              <c:y val="0.93679721407373095"/>
            </c:manualLayout>
          </c:layout>
          <c:overlay val="0"/>
        </c:title>
        <c:numFmt formatCode="General" sourceLinked="1"/>
        <c:majorTickMark val="out"/>
        <c:minorTickMark val="none"/>
        <c:tickLblPos val="nextTo"/>
        <c:txPr>
          <a:bodyPr rot="0" vert="horz"/>
          <a:lstStyle/>
          <a:p>
            <a:pPr>
              <a:defRPr sz="900">
                <a:latin typeface="Arial" panose="020B0604020202020204" pitchFamily="34" charset="0"/>
                <a:cs typeface="Arial" panose="020B0604020202020204" pitchFamily="34" charset="0"/>
              </a:defRPr>
            </a:pPr>
            <a:endParaRPr lang="de-DE"/>
          </a:p>
        </c:txPr>
        <c:crossAx val="38909824"/>
        <c:crosses val="autoZero"/>
        <c:auto val="1"/>
        <c:lblAlgn val="ctr"/>
        <c:lblOffset val="100"/>
        <c:noMultiLvlLbl val="0"/>
      </c:catAx>
      <c:valAx>
        <c:axId val="38909824"/>
        <c:scaling>
          <c:orientation val="minMax"/>
          <c:max val="1"/>
          <c:min val="0"/>
        </c:scaling>
        <c:delete val="0"/>
        <c:axPos val="l"/>
        <c:majorGridlines/>
        <c:title>
          <c:tx>
            <c:rich>
              <a:bodyPr rot="-5400000" vert="horz"/>
              <a:lstStyle/>
              <a:p>
                <a:pPr>
                  <a:defRPr/>
                </a:pPr>
                <a:r>
                  <a:rPr lang="en-US">
                    <a:latin typeface="Arial" panose="020B0604020202020204" pitchFamily="34" charset="0"/>
                    <a:cs typeface="Arial" panose="020B0604020202020204" pitchFamily="34" charset="0"/>
                  </a:rPr>
                  <a:t>Erfüllungsprozentsätze</a:t>
                </a:r>
              </a:p>
            </c:rich>
          </c:tx>
          <c:overlay val="0"/>
        </c:title>
        <c:numFmt formatCode="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de-DE"/>
          </a:p>
        </c:txPr>
        <c:crossAx val="38907904"/>
        <c:crosses val="autoZero"/>
        <c:crossBetween val="between"/>
        <c:majorUnit val="0.2"/>
      </c:valAx>
      <c:spPr>
        <a:ln>
          <a:solidFill>
            <a:schemeClr val="bg1">
              <a:lumMod val="50000"/>
            </a:schemeClr>
          </a:solidFill>
        </a:ln>
      </c:spPr>
    </c:plotArea>
    <c:plotVisOnly val="1"/>
    <c:dispBlanksAs val="gap"/>
    <c:showDLblsOverMax val="0"/>
  </c:chart>
  <c:printSettings>
    <c:headerFooter/>
    <c:pageMargins b="0.78740157499999996" l="0.7" r="0.7" t="0.78740157499999996"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de-DE"/>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latin typeface="Arial" panose="020B0604020202020204" pitchFamily="34" charset="0"/>
                <a:cs typeface="Arial" panose="020B0604020202020204" pitchFamily="34" charset="0"/>
              </a:rPr>
              <a:t>ZKA 4 - 2017 - Deutsch
Erfüllung im Kompetenzbereich "Lesen"</a:t>
            </a:r>
          </a:p>
        </c:rich>
      </c:tx>
      <c:overlay val="0"/>
    </c:title>
    <c:autoTitleDeleted val="0"/>
    <c:plotArea>
      <c:layout>
        <c:manualLayout>
          <c:layoutTarget val="inner"/>
          <c:xMode val="edge"/>
          <c:yMode val="edge"/>
          <c:x val="0.1177040432203182"/>
          <c:y val="0.16321917207157616"/>
          <c:w val="0.85567784051605833"/>
          <c:h val="0.50966642806012885"/>
        </c:manualLayout>
      </c:layout>
      <c:barChart>
        <c:barDir val="col"/>
        <c:grouping val="clustered"/>
        <c:varyColors val="0"/>
        <c:ser>
          <c:idx val="1"/>
          <c:order val="0"/>
          <c:spPr>
            <a:solidFill>
              <a:schemeClr val="accent6">
                <a:lumMod val="60000"/>
                <a:lumOff val="40000"/>
              </a:schemeClr>
            </a:solidFill>
            <a:ln>
              <a:solidFill>
                <a:schemeClr val="tx1"/>
              </a:solidFill>
            </a:ln>
          </c:spPr>
          <c:invertIfNegative val="0"/>
          <c:dLbls>
            <c:txPr>
              <a:bodyPr/>
              <a:lstStyle/>
              <a:p>
                <a:pPr>
                  <a:defRPr sz="900">
                    <a:latin typeface="Arial" panose="020B0604020202020204" pitchFamily="34" charset="0"/>
                    <a:cs typeface="Arial" panose="020B0604020202020204" pitchFamily="34" charset="0"/>
                  </a:defRPr>
                </a:pPr>
                <a:endParaRPr lang="de-DE"/>
              </a:p>
            </c:txPr>
            <c:dLblPos val="inEnd"/>
            <c:showLegendKey val="0"/>
            <c:showVal val="1"/>
            <c:showCatName val="0"/>
            <c:showSerName val="0"/>
            <c:showPercent val="0"/>
            <c:showBubbleSize val="0"/>
            <c:showLeaderLines val="0"/>
          </c:dLbls>
          <c:cat>
            <c:multiLvlStrRef>
              <c:f>Datenquelle!$C$37:$J$38</c:f>
              <c:multiLvlStrCache>
                <c:ptCount val="8"/>
                <c:lvl>
                  <c:pt idx="0">
                    <c:v>Informa-
tion
suchen</c:v>
                  </c:pt>
                  <c:pt idx="1">
                    <c:v>MC, Informa-
tionen suchen</c:v>
                  </c:pt>
                  <c:pt idx="2">
                    <c:v>Richtig-
Falsch-
Aufgabe</c:v>
                  </c:pt>
                  <c:pt idx="3">
                    <c:v>Informa-
tionen
zuordnen</c:v>
                  </c:pt>
                  <c:pt idx="4">
                    <c:v>Entschei-
dung
für Nein</c:v>
                  </c:pt>
                  <c:pt idx="5">
                    <c:v>Begrün-
dung</c:v>
                  </c:pt>
                  <c:pt idx="6">
                    <c:v>verstreute
Informa-
tionen</c:v>
                  </c:pt>
                  <c:pt idx="7">
                    <c:v>MC</c:v>
                  </c:pt>
                </c:lvl>
                <c:lvl>
                  <c:pt idx="0">
                    <c:v>1</c:v>
                  </c:pt>
                  <c:pt idx="1">
                    <c:v>2</c:v>
                  </c:pt>
                  <c:pt idx="2">
                    <c:v>3</c:v>
                  </c:pt>
                  <c:pt idx="3">
                    <c:v>4</c:v>
                  </c:pt>
                  <c:pt idx="4">
                    <c:v>5</c:v>
                  </c:pt>
                  <c:pt idx="5">
                    <c:v>5</c:v>
                  </c:pt>
                  <c:pt idx="6">
                    <c:v>6</c:v>
                  </c:pt>
                  <c:pt idx="7">
                    <c:v>7</c:v>
                  </c:pt>
                </c:lvl>
              </c:multiLvlStrCache>
            </c:multiLvlStrRef>
          </c:cat>
          <c:val>
            <c:numRef>
              <c:f>Datenquelle!$C$40:$J$40</c:f>
              <c:numCache>
                <c:formatCode>0%</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75"/>
        <c:overlap val="100"/>
        <c:axId val="41577088"/>
        <c:axId val="41587456"/>
      </c:barChart>
      <c:catAx>
        <c:axId val="41577088"/>
        <c:scaling>
          <c:orientation val="minMax"/>
        </c:scaling>
        <c:delete val="0"/>
        <c:axPos val="b"/>
        <c:title>
          <c:tx>
            <c:rich>
              <a:bodyPr/>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Aufgaben</a:t>
                </a:r>
              </a:p>
            </c:rich>
          </c:tx>
          <c:layout>
            <c:manualLayout>
              <c:xMode val="edge"/>
              <c:yMode val="edge"/>
              <c:x val="0.45149215305261137"/>
              <c:y val="0.93395814159593682"/>
            </c:manualLayout>
          </c:layout>
          <c:overlay val="0"/>
        </c:title>
        <c:numFmt formatCode="General" sourceLinked="1"/>
        <c:majorTickMark val="out"/>
        <c:minorTickMark val="none"/>
        <c:tickLblPos val="nextTo"/>
        <c:txPr>
          <a:bodyPr rot="0" vert="horz"/>
          <a:lstStyle/>
          <a:p>
            <a:pPr>
              <a:defRPr sz="900">
                <a:latin typeface="Arial" panose="020B0604020202020204" pitchFamily="34" charset="0"/>
                <a:cs typeface="Arial" panose="020B0604020202020204" pitchFamily="34" charset="0"/>
              </a:defRPr>
            </a:pPr>
            <a:endParaRPr lang="de-DE"/>
          </a:p>
        </c:txPr>
        <c:crossAx val="41587456"/>
        <c:crosses val="autoZero"/>
        <c:auto val="1"/>
        <c:lblAlgn val="ctr"/>
        <c:lblOffset val="100"/>
        <c:noMultiLvlLbl val="0"/>
      </c:catAx>
      <c:valAx>
        <c:axId val="41587456"/>
        <c:scaling>
          <c:orientation val="minMax"/>
          <c:max val="1"/>
          <c:min val="0"/>
        </c:scaling>
        <c:delete val="0"/>
        <c:axPos val="l"/>
        <c:majorGridlines/>
        <c:title>
          <c:tx>
            <c:rich>
              <a:bodyPr rot="-5400000" vert="horz"/>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Erfüllungsprozentsätze</a:t>
                </a:r>
              </a:p>
            </c:rich>
          </c:tx>
          <c:overlay val="0"/>
        </c:title>
        <c:numFmt formatCode="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de-DE"/>
          </a:p>
        </c:txPr>
        <c:crossAx val="41577088"/>
        <c:crosses val="autoZero"/>
        <c:crossBetween val="between"/>
        <c:majorUnit val="0.2"/>
      </c:valAx>
      <c:spPr>
        <a:ln>
          <a:solidFill>
            <a:schemeClr val="bg1">
              <a:lumMod val="50000"/>
            </a:schemeClr>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de-DE"/>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de-DE"/>
              <a:t>ZKA 4 - 2017 - Deutsch</a:t>
            </a:r>
            <a:r>
              <a:rPr lang="de-DE" baseline="0"/>
              <a:t> </a:t>
            </a:r>
            <a:r>
              <a:rPr lang="de-DE"/>
              <a:t>- Erfüllung in den Aufgaben</a:t>
            </a:r>
          </a:p>
        </c:rich>
      </c:tx>
      <c:layout>
        <c:manualLayout>
          <c:xMode val="edge"/>
          <c:yMode val="edge"/>
          <c:x val="0.29307426189310326"/>
          <c:y val="3.340300055085707E-2"/>
        </c:manualLayout>
      </c:layout>
      <c:overlay val="0"/>
      <c:spPr>
        <a:noFill/>
        <a:ln w="25400">
          <a:noFill/>
        </a:ln>
      </c:spPr>
    </c:title>
    <c:autoTitleDeleted val="0"/>
    <c:plotArea>
      <c:layout>
        <c:manualLayout>
          <c:layoutTarget val="inner"/>
          <c:xMode val="edge"/>
          <c:yMode val="edge"/>
          <c:x val="7.8032515306402747E-2"/>
          <c:y val="0.12304226016691734"/>
          <c:w val="0.9086843175925301"/>
          <c:h val="0.47801720987408225"/>
        </c:manualLayout>
      </c:layout>
      <c:barChart>
        <c:barDir val="col"/>
        <c:grouping val="clustered"/>
        <c:varyColors val="0"/>
        <c:ser>
          <c:idx val="1"/>
          <c:order val="0"/>
          <c:spPr>
            <a:ln>
              <a:solidFill>
                <a:schemeClr val="tx1"/>
              </a:solidFill>
            </a:ln>
          </c:spPr>
          <c:invertIfNegative val="0"/>
          <c:dPt>
            <c:idx val="0"/>
            <c:invertIfNegative val="0"/>
            <c:bubble3D val="0"/>
            <c:spPr>
              <a:solidFill>
                <a:srgbClr val="FFC000"/>
              </a:solidFill>
              <a:ln>
                <a:solidFill>
                  <a:schemeClr val="tx1"/>
                </a:solidFill>
              </a:ln>
            </c:spPr>
          </c:dPt>
          <c:dPt>
            <c:idx val="1"/>
            <c:invertIfNegative val="0"/>
            <c:bubble3D val="0"/>
            <c:spPr>
              <a:solidFill>
                <a:srgbClr val="009900"/>
              </a:solidFill>
              <a:ln>
                <a:solidFill>
                  <a:schemeClr val="tx1"/>
                </a:solidFill>
              </a:ln>
            </c:spPr>
          </c:dPt>
          <c:dPt>
            <c:idx val="2"/>
            <c:invertIfNegative val="0"/>
            <c:bubble3D val="0"/>
            <c:spPr>
              <a:solidFill>
                <a:srgbClr val="FFC000"/>
              </a:solidFill>
              <a:ln>
                <a:solidFill>
                  <a:schemeClr val="tx1"/>
                </a:solidFill>
              </a:ln>
            </c:spPr>
          </c:dPt>
          <c:dPt>
            <c:idx val="3"/>
            <c:invertIfNegative val="0"/>
            <c:bubble3D val="0"/>
            <c:spPr>
              <a:solidFill>
                <a:srgbClr val="009900"/>
              </a:solidFill>
              <a:ln>
                <a:solidFill>
                  <a:schemeClr val="tx1"/>
                </a:solidFill>
              </a:ln>
            </c:spPr>
          </c:dPt>
          <c:dPt>
            <c:idx val="4"/>
            <c:invertIfNegative val="0"/>
            <c:bubble3D val="0"/>
            <c:spPr>
              <a:solidFill>
                <a:srgbClr val="009900"/>
              </a:solidFill>
              <a:ln>
                <a:solidFill>
                  <a:schemeClr val="tx1"/>
                </a:solidFill>
              </a:ln>
            </c:spPr>
          </c:dPt>
          <c:dPt>
            <c:idx val="5"/>
            <c:invertIfNegative val="0"/>
            <c:bubble3D val="0"/>
            <c:spPr>
              <a:solidFill>
                <a:srgbClr val="009900"/>
              </a:solidFill>
              <a:ln>
                <a:solidFill>
                  <a:schemeClr val="tx1"/>
                </a:solidFill>
              </a:ln>
            </c:spPr>
          </c:dPt>
          <c:dPt>
            <c:idx val="6"/>
            <c:invertIfNegative val="0"/>
            <c:bubble3D val="0"/>
            <c:spPr>
              <a:solidFill>
                <a:srgbClr val="FF0000"/>
              </a:solidFill>
              <a:ln>
                <a:solidFill>
                  <a:schemeClr val="tx1"/>
                </a:solidFill>
              </a:ln>
            </c:spPr>
          </c:dPt>
          <c:dPt>
            <c:idx val="7"/>
            <c:invertIfNegative val="0"/>
            <c:bubble3D val="0"/>
            <c:spPr>
              <a:solidFill>
                <a:srgbClr val="FF0000"/>
              </a:solidFill>
              <a:ln>
                <a:solidFill>
                  <a:schemeClr val="tx1"/>
                </a:solidFill>
              </a:ln>
            </c:spPr>
          </c:dPt>
          <c:dPt>
            <c:idx val="8"/>
            <c:invertIfNegative val="0"/>
            <c:bubble3D val="0"/>
            <c:spPr>
              <a:solidFill>
                <a:srgbClr val="009900"/>
              </a:solidFill>
              <a:ln>
                <a:solidFill>
                  <a:schemeClr val="tx1"/>
                </a:solidFill>
              </a:ln>
            </c:spPr>
          </c:dPt>
          <c:dPt>
            <c:idx val="9"/>
            <c:invertIfNegative val="0"/>
            <c:bubble3D val="0"/>
            <c:spPr>
              <a:solidFill>
                <a:srgbClr val="009900"/>
              </a:solidFill>
              <a:ln>
                <a:solidFill>
                  <a:schemeClr val="tx1"/>
                </a:solidFill>
              </a:ln>
            </c:spPr>
          </c:dPt>
          <c:dPt>
            <c:idx val="10"/>
            <c:invertIfNegative val="0"/>
            <c:bubble3D val="0"/>
            <c:spPr>
              <a:solidFill>
                <a:srgbClr val="009900"/>
              </a:solidFill>
              <a:ln>
                <a:solidFill>
                  <a:schemeClr val="tx1"/>
                </a:solidFill>
              </a:ln>
            </c:spPr>
          </c:dPt>
          <c:dPt>
            <c:idx val="11"/>
            <c:invertIfNegative val="0"/>
            <c:bubble3D val="0"/>
            <c:spPr>
              <a:solidFill>
                <a:srgbClr val="009900"/>
              </a:solidFill>
              <a:ln>
                <a:solidFill>
                  <a:schemeClr val="tx1"/>
                </a:solidFill>
              </a:ln>
            </c:spPr>
          </c:dPt>
          <c:dPt>
            <c:idx val="12"/>
            <c:invertIfNegative val="0"/>
            <c:bubble3D val="0"/>
            <c:spPr>
              <a:solidFill>
                <a:srgbClr val="009900"/>
              </a:solidFill>
              <a:ln>
                <a:solidFill>
                  <a:schemeClr val="tx1"/>
                </a:solidFill>
              </a:ln>
            </c:spPr>
          </c:dPt>
          <c:dPt>
            <c:idx val="13"/>
            <c:invertIfNegative val="0"/>
            <c:bubble3D val="0"/>
            <c:spPr>
              <a:solidFill>
                <a:srgbClr val="009900"/>
              </a:solidFill>
              <a:ln>
                <a:solidFill>
                  <a:schemeClr val="tx1"/>
                </a:solidFill>
              </a:ln>
            </c:spPr>
          </c:dPt>
          <c:dPt>
            <c:idx val="14"/>
            <c:invertIfNegative val="0"/>
            <c:bubble3D val="0"/>
            <c:spPr>
              <a:solidFill>
                <a:srgbClr val="009900"/>
              </a:solidFill>
              <a:ln>
                <a:solidFill>
                  <a:schemeClr val="tx1"/>
                </a:solidFill>
              </a:ln>
            </c:spPr>
          </c:dPt>
          <c:dPt>
            <c:idx val="15"/>
            <c:invertIfNegative val="0"/>
            <c:bubble3D val="0"/>
            <c:spPr>
              <a:solidFill>
                <a:srgbClr val="009900"/>
              </a:solidFill>
              <a:ln>
                <a:solidFill>
                  <a:schemeClr val="tx1"/>
                </a:solidFill>
              </a:ln>
            </c:spPr>
          </c:dPt>
          <c:dPt>
            <c:idx val="16"/>
            <c:invertIfNegative val="0"/>
            <c:bubble3D val="0"/>
            <c:spPr>
              <a:solidFill>
                <a:srgbClr val="009900"/>
              </a:solidFill>
              <a:ln>
                <a:solidFill>
                  <a:schemeClr val="tx1"/>
                </a:solidFill>
              </a:ln>
            </c:spPr>
          </c:dPt>
          <c:dPt>
            <c:idx val="17"/>
            <c:invertIfNegative val="0"/>
            <c:bubble3D val="0"/>
            <c:spPr>
              <a:solidFill>
                <a:srgbClr val="009900"/>
              </a:solidFill>
              <a:ln>
                <a:solidFill>
                  <a:schemeClr val="tx1"/>
                </a:solidFill>
              </a:ln>
            </c:spPr>
          </c:dPt>
          <c:dPt>
            <c:idx val="18"/>
            <c:invertIfNegative val="0"/>
            <c:bubble3D val="0"/>
            <c:spPr>
              <a:solidFill>
                <a:srgbClr val="009900"/>
              </a:solidFill>
              <a:ln>
                <a:solidFill>
                  <a:schemeClr val="tx1"/>
                </a:solidFill>
              </a:ln>
            </c:spPr>
          </c:dPt>
          <c:dPt>
            <c:idx val="19"/>
            <c:invertIfNegative val="0"/>
            <c:bubble3D val="0"/>
            <c:spPr>
              <a:solidFill>
                <a:srgbClr val="009900"/>
              </a:solidFill>
              <a:ln>
                <a:solidFill>
                  <a:schemeClr val="tx1"/>
                </a:solidFill>
              </a:ln>
            </c:spPr>
          </c:dPt>
          <c:dPt>
            <c:idx val="20"/>
            <c:invertIfNegative val="0"/>
            <c:bubble3D val="0"/>
            <c:spPr>
              <a:solidFill>
                <a:srgbClr val="009900"/>
              </a:solidFill>
              <a:ln>
                <a:solidFill>
                  <a:schemeClr val="tx1"/>
                </a:solidFill>
              </a:ln>
            </c:spPr>
          </c:dPt>
          <c:dPt>
            <c:idx val="21"/>
            <c:invertIfNegative val="0"/>
            <c:bubble3D val="0"/>
            <c:spPr>
              <a:solidFill>
                <a:srgbClr val="FF0000"/>
              </a:solidFill>
              <a:ln>
                <a:solidFill>
                  <a:schemeClr val="tx1"/>
                </a:solidFill>
              </a:ln>
            </c:spPr>
          </c:dPt>
          <c:dPt>
            <c:idx val="22"/>
            <c:invertIfNegative val="0"/>
            <c:bubble3D val="0"/>
            <c:spPr>
              <a:solidFill>
                <a:srgbClr val="FF0000"/>
              </a:solidFill>
              <a:ln>
                <a:solidFill>
                  <a:schemeClr val="tx1"/>
                </a:solidFill>
              </a:ln>
            </c:spPr>
          </c:dPt>
          <c:dPt>
            <c:idx val="23"/>
            <c:invertIfNegative val="0"/>
            <c:bubble3D val="0"/>
            <c:spPr>
              <a:solidFill>
                <a:srgbClr val="FF0000"/>
              </a:solidFill>
              <a:ln>
                <a:solidFill>
                  <a:schemeClr val="tx1"/>
                </a:solidFill>
              </a:ln>
            </c:spPr>
          </c:dPt>
          <c:dLbls>
            <c:txPr>
              <a:bodyPr rot="-5400000" vert="horz"/>
              <a:lstStyle/>
              <a:p>
                <a:pPr>
                  <a:defRPr/>
                </a:pPr>
                <a:endParaRPr lang="de-DE"/>
              </a:p>
            </c:txPr>
            <c:dLblPos val="inEnd"/>
            <c:showLegendKey val="0"/>
            <c:showVal val="1"/>
            <c:showCatName val="0"/>
            <c:showSerName val="0"/>
            <c:showPercent val="0"/>
            <c:showBubbleSize val="0"/>
            <c:showLeaderLines val="0"/>
          </c:dLbls>
          <c:cat>
            <c:multiLvlStrRef>
              <c:f>Datenquelle!$B$16:$Y$18</c:f>
              <c:multiLvlStrCache>
                <c:ptCount val="24"/>
                <c:lvl>
                  <c:pt idx="0">
                    <c:v>Information
suchen</c:v>
                  </c:pt>
                  <c:pt idx="1">
                    <c:v>MC, Informa-
tionen suchen</c:v>
                  </c:pt>
                  <c:pt idx="2">
                    <c:v>Richtig-Falsch
Aufgabe</c:v>
                  </c:pt>
                  <c:pt idx="3">
                    <c:v>Informationen
zuordnen</c:v>
                  </c:pt>
                  <c:pt idx="4">
                    <c:v>Entscheidung
für Nein</c:v>
                  </c:pt>
                  <c:pt idx="5">
                    <c:v>Begrün-
dung</c:v>
                  </c:pt>
                  <c:pt idx="6">
                    <c:v>verstreute
Informationen</c:v>
                  </c:pt>
                  <c:pt idx="7">
                    <c:v>MC</c:v>
                  </c:pt>
                  <c:pt idx="8">
                    <c:v>erfährt</c:v>
                  </c:pt>
                  <c:pt idx="9">
                    <c:v>beobachtet</c:v>
                  </c:pt>
                  <c:pt idx="10">
                    <c:v>löst</c:v>
                  </c:pt>
                  <c:pt idx="11">
                    <c:v>sind</c:v>
                  </c:pt>
                  <c:pt idx="12">
                    <c:v>Subjekt
in Satz 1</c:v>
                  </c:pt>
                  <c:pt idx="13">
                    <c:v>Satz 1 mit
Pronomen</c:v>
                  </c:pt>
                  <c:pt idx="14">
                    <c:v>Subjekt
in Satz 2</c:v>
                  </c:pt>
                  <c:pt idx="15">
                    <c:v>Satz 2 mit
Pronomen</c:v>
                  </c:pt>
                  <c:pt idx="16">
                    <c:v>verwandtes
W. zu plant</c:v>
                  </c:pt>
                  <c:pt idx="17">
                    <c:v>verwandtes W.
zu Gestaltung</c:v>
                  </c:pt>
                  <c:pt idx="18">
                    <c:v>Präte-
ritum</c:v>
                  </c:pt>
                  <c:pt idx="19">
                    <c:v>damit</c:v>
                  </c:pt>
                  <c:pt idx="20">
                    <c:v>weil</c:v>
                  </c:pt>
                  <c:pt idx="21">
                    <c:v>Satz-
anfänge</c:v>
                  </c:pt>
                  <c:pt idx="22">
                    <c:v>Recht-
schreibung</c:v>
                  </c:pt>
                  <c:pt idx="23">
                    <c:v>Syntax/
Satzbau</c:v>
                  </c:pt>
                </c:lvl>
                <c:lvl>
                  <c:pt idx="0">
                    <c:v>1</c:v>
                  </c:pt>
                  <c:pt idx="1">
                    <c:v>2</c:v>
                  </c:pt>
                  <c:pt idx="2">
                    <c:v>3</c:v>
                  </c:pt>
                  <c:pt idx="3">
                    <c:v>4</c:v>
                  </c:pt>
                  <c:pt idx="4">
                    <c:v>5</c:v>
                  </c:pt>
                  <c:pt idx="5">
                    <c:v>5</c:v>
                  </c:pt>
                  <c:pt idx="6">
                    <c:v>6</c:v>
                  </c:pt>
                  <c:pt idx="7">
                    <c:v>7</c:v>
                  </c:pt>
                  <c:pt idx="8">
                    <c:v>8</c:v>
                  </c:pt>
                  <c:pt idx="9">
                    <c:v>8</c:v>
                  </c:pt>
                  <c:pt idx="10">
                    <c:v>8</c:v>
                  </c:pt>
                  <c:pt idx="11">
                    <c:v>8</c:v>
                  </c:pt>
                  <c:pt idx="12">
                    <c:v>9</c:v>
                  </c:pt>
                  <c:pt idx="13">
                    <c:v>9</c:v>
                  </c:pt>
                  <c:pt idx="14">
                    <c:v>9</c:v>
                  </c:pt>
                  <c:pt idx="15">
                    <c:v>9</c:v>
                  </c:pt>
                  <c:pt idx="16">
                    <c:v>10</c:v>
                  </c:pt>
                  <c:pt idx="17">
                    <c:v>10</c:v>
                  </c:pt>
                  <c:pt idx="18">
                    <c:v>11</c:v>
                  </c:pt>
                  <c:pt idx="19">
                    <c:v>12</c:v>
                  </c:pt>
                  <c:pt idx="20">
                    <c:v>12</c:v>
                  </c:pt>
                  <c:pt idx="21">
                    <c:v>13</c:v>
                  </c:pt>
                  <c:pt idx="22">
                    <c:v>13</c:v>
                  </c:pt>
                  <c:pt idx="23">
                    <c:v>13</c:v>
                  </c:pt>
                </c:lvl>
                <c:lvl>
                  <c:pt idx="0">
                    <c:v>Lesen</c:v>
                  </c:pt>
                  <c:pt idx="8">
                    <c:v>Sprache</c:v>
                  </c:pt>
                  <c:pt idx="21">
                    <c:v>Schreiben</c:v>
                  </c:pt>
                </c:lvl>
              </c:multiLvlStrCache>
            </c:multiLvlStrRef>
          </c:cat>
          <c:val>
            <c:numRef>
              <c:f>Datenquelle!$B$53:$Y$53</c:f>
              <c:numCache>
                <c:formatCode>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dLbls>
          <c:showLegendKey val="0"/>
          <c:showVal val="0"/>
          <c:showCatName val="0"/>
          <c:showSerName val="0"/>
          <c:showPercent val="0"/>
          <c:showBubbleSize val="0"/>
        </c:dLbls>
        <c:gapWidth val="25"/>
        <c:overlap val="88"/>
        <c:axId val="52268416"/>
        <c:axId val="52684288"/>
      </c:barChart>
      <c:catAx>
        <c:axId val="52268416"/>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de-DE"/>
                  <a:t>Aufgaben</a:t>
                </a:r>
              </a:p>
            </c:rich>
          </c:tx>
          <c:layout>
            <c:manualLayout>
              <c:xMode val="edge"/>
              <c:yMode val="edge"/>
              <c:x val="0.49216730856487029"/>
              <c:y val="0.92979369945169055"/>
            </c:manualLayout>
          </c:layout>
          <c:overlay val="0"/>
          <c:spPr>
            <a:noFill/>
            <a:ln w="25400">
              <a:noFill/>
            </a:ln>
          </c:spPr>
        </c:title>
        <c:numFmt formatCode="General" sourceLinked="1"/>
        <c:majorTickMark val="out"/>
        <c:minorTickMark val="none"/>
        <c:tickLblPos val="nextTo"/>
        <c:spPr>
          <a:ln w="3175">
            <a:solidFill>
              <a:schemeClr val="bg1">
                <a:lumMod val="50000"/>
              </a:schemeClr>
            </a:solidFill>
            <a:prstDash val="solid"/>
          </a:ln>
        </c:spPr>
        <c:txPr>
          <a:bodyPr rot="-5400000" vert="horz"/>
          <a:lstStyle/>
          <a:p>
            <a:pPr>
              <a:defRPr sz="900" b="0" i="0" u="none" strike="noStrike" baseline="0">
                <a:solidFill>
                  <a:srgbClr val="000000"/>
                </a:solidFill>
                <a:latin typeface="+mn-lt"/>
                <a:ea typeface="Arial"/>
                <a:cs typeface="Arial"/>
              </a:defRPr>
            </a:pPr>
            <a:endParaRPr lang="de-DE"/>
          </a:p>
        </c:txPr>
        <c:crossAx val="52684288"/>
        <c:crosses val="autoZero"/>
        <c:auto val="1"/>
        <c:lblAlgn val="ctr"/>
        <c:lblOffset val="100"/>
        <c:tickLblSkip val="1"/>
        <c:tickMarkSkip val="1"/>
        <c:noMultiLvlLbl val="0"/>
      </c:catAx>
      <c:valAx>
        <c:axId val="52684288"/>
        <c:scaling>
          <c:orientation val="minMax"/>
          <c:max val="1"/>
          <c:min val="0"/>
        </c:scaling>
        <c:delete val="0"/>
        <c:axPos val="l"/>
        <c:majorGridlines>
          <c:spPr>
            <a:ln w="12700">
              <a:solidFill>
                <a:srgbClr val="808080"/>
              </a:solidFill>
              <a:prstDash val="solid"/>
            </a:ln>
          </c:spPr>
        </c:majorGridlines>
        <c:title>
          <c:tx>
            <c:rich>
              <a:bodyPr/>
              <a:lstStyle/>
              <a:p>
                <a:pPr>
                  <a:defRPr sz="1000" b="1" i="0" u="none" strike="noStrike" baseline="0">
                    <a:solidFill>
                      <a:srgbClr val="000000"/>
                    </a:solidFill>
                    <a:latin typeface="Arial"/>
                    <a:ea typeface="Arial"/>
                    <a:cs typeface="Arial"/>
                  </a:defRPr>
                </a:pPr>
                <a:r>
                  <a:rPr lang="de-DE"/>
                  <a:t>Erfüllungsprozentsätze</a:t>
                </a:r>
              </a:p>
            </c:rich>
          </c:tx>
          <c:layout>
            <c:manualLayout>
              <c:xMode val="edge"/>
              <c:yMode val="edge"/>
              <c:x val="6.7567947859269555E-3"/>
              <c:y val="0.16283902012248466"/>
            </c:manualLayout>
          </c:layout>
          <c:overlay val="0"/>
          <c:spPr>
            <a:noFill/>
            <a:ln w="25400">
              <a:noFill/>
            </a:ln>
          </c:spPr>
        </c:title>
        <c:numFmt formatCode="0%" sourceLinked="0"/>
        <c:majorTickMark val="out"/>
        <c:minorTickMark val="none"/>
        <c:tickLblPos val="nextTo"/>
        <c:spPr>
          <a:ln w="3175">
            <a:solidFill>
              <a:schemeClr val="bg1">
                <a:lumMod val="50000"/>
              </a:schemeClr>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52268416"/>
        <c:crosses val="autoZero"/>
        <c:crossBetween val="between"/>
        <c:majorUnit val="0.2"/>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de-DE"/>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latin typeface="Arial" panose="020B0604020202020204" pitchFamily="34" charset="0"/>
                <a:cs typeface="Arial" panose="020B0604020202020204" pitchFamily="34" charset="0"/>
              </a:rPr>
              <a:t>ZKA 4 - 2017 - Deutsch - </a:t>
            </a:r>
          </a:p>
          <a:p>
            <a:pPr>
              <a:defRPr/>
            </a:pPr>
            <a:r>
              <a:rPr lang="en-US" sz="1100">
                <a:latin typeface="Arial" panose="020B0604020202020204" pitchFamily="34" charset="0"/>
                <a:cs typeface="Arial" panose="020B0604020202020204" pitchFamily="34" charset="0"/>
              </a:rPr>
              <a:t>Erfüllung in den Anforderungsbereichen gesamt</a:t>
            </a:r>
          </a:p>
        </c:rich>
      </c:tx>
      <c:overlay val="0"/>
    </c:title>
    <c:autoTitleDeleted val="0"/>
    <c:plotArea>
      <c:layout>
        <c:manualLayout>
          <c:layoutTarget val="inner"/>
          <c:xMode val="edge"/>
          <c:yMode val="edge"/>
          <c:x val="0.15830866661665011"/>
          <c:y val="0.20972222222222223"/>
          <c:w val="0.80812909835230562"/>
          <c:h val="0.61800123942840479"/>
        </c:manualLayout>
      </c:layout>
      <c:barChart>
        <c:barDir val="col"/>
        <c:grouping val="clustered"/>
        <c:varyColors val="0"/>
        <c:ser>
          <c:idx val="0"/>
          <c:order val="0"/>
          <c:spPr>
            <a:solidFill>
              <a:srgbClr val="FFC000"/>
            </a:solidFill>
            <a:ln>
              <a:solidFill>
                <a:schemeClr val="tx1"/>
              </a:solidFill>
            </a:ln>
          </c:spPr>
          <c:invertIfNegative val="0"/>
          <c:dPt>
            <c:idx val="1"/>
            <c:invertIfNegative val="0"/>
            <c:bubble3D val="0"/>
            <c:spPr>
              <a:solidFill>
                <a:srgbClr val="009900"/>
              </a:solidFill>
              <a:ln>
                <a:solidFill>
                  <a:schemeClr val="tx1"/>
                </a:solidFill>
              </a:ln>
            </c:spPr>
          </c:dPt>
          <c:dPt>
            <c:idx val="2"/>
            <c:invertIfNegative val="0"/>
            <c:bubble3D val="0"/>
            <c:spPr>
              <a:solidFill>
                <a:srgbClr val="FF0000"/>
              </a:solidFill>
              <a:ln>
                <a:solidFill>
                  <a:schemeClr val="tx1"/>
                </a:solidFill>
              </a:ln>
            </c:spPr>
          </c:dPt>
          <c:dLbls>
            <c:txPr>
              <a:bodyPr/>
              <a:lstStyle/>
              <a:p>
                <a:pPr>
                  <a:defRPr>
                    <a:latin typeface="Arial" panose="020B0604020202020204" pitchFamily="34" charset="0"/>
                    <a:cs typeface="Arial" panose="020B0604020202020204" pitchFamily="34" charset="0"/>
                  </a:defRPr>
                </a:pPr>
                <a:endParaRPr lang="de-DE"/>
              </a:p>
            </c:txPr>
            <c:dLblPos val="inEnd"/>
            <c:showLegendKey val="0"/>
            <c:showVal val="1"/>
            <c:showCatName val="0"/>
            <c:showSerName val="0"/>
            <c:showPercent val="0"/>
            <c:showBubbleSize val="0"/>
            <c:showLeaderLines val="0"/>
          </c:dLbls>
          <c:cat>
            <c:strRef>
              <c:f>Datenquelle!$C$31:$C$33</c:f>
              <c:strCache>
                <c:ptCount val="3"/>
                <c:pt idx="0">
                  <c:v>AFB I</c:v>
                </c:pt>
                <c:pt idx="1">
                  <c:v>AFB II</c:v>
                </c:pt>
                <c:pt idx="2">
                  <c:v>AFB III</c:v>
                </c:pt>
              </c:strCache>
            </c:strRef>
          </c:cat>
          <c:val>
            <c:numRef>
              <c:f>Datenquelle!$D$64:$D$66</c:f>
              <c:numCache>
                <c:formatCode>0%</c:formatCode>
                <c:ptCount val="3"/>
                <c:pt idx="0">
                  <c:v>0</c:v>
                </c:pt>
                <c:pt idx="1">
                  <c:v>0</c:v>
                </c:pt>
                <c:pt idx="2">
                  <c:v>0</c:v>
                </c:pt>
              </c:numCache>
            </c:numRef>
          </c:val>
        </c:ser>
        <c:dLbls>
          <c:showLegendKey val="0"/>
          <c:showVal val="0"/>
          <c:showCatName val="0"/>
          <c:showSerName val="0"/>
          <c:showPercent val="0"/>
          <c:showBubbleSize val="0"/>
        </c:dLbls>
        <c:gapWidth val="180"/>
        <c:overlap val="-10"/>
        <c:axId val="55384320"/>
        <c:axId val="55415168"/>
      </c:barChart>
      <c:catAx>
        <c:axId val="55384320"/>
        <c:scaling>
          <c:orientation val="minMax"/>
        </c:scaling>
        <c:delete val="0"/>
        <c:axPos val="b"/>
        <c:title>
          <c:tx>
            <c:rich>
              <a:bodyPr/>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Anforderungsbereiche</a:t>
                </a:r>
              </a:p>
            </c:rich>
          </c:tx>
          <c:overlay val="0"/>
        </c:title>
        <c:majorTickMark val="out"/>
        <c:minorTickMark val="none"/>
        <c:tickLblPos val="nextTo"/>
        <c:txPr>
          <a:bodyPr/>
          <a:lstStyle/>
          <a:p>
            <a:pPr>
              <a:defRPr>
                <a:latin typeface="Arial" panose="020B0604020202020204" pitchFamily="34" charset="0"/>
                <a:cs typeface="Arial" panose="020B0604020202020204" pitchFamily="34" charset="0"/>
              </a:defRPr>
            </a:pPr>
            <a:endParaRPr lang="de-DE"/>
          </a:p>
        </c:txPr>
        <c:crossAx val="55415168"/>
        <c:crosses val="autoZero"/>
        <c:auto val="1"/>
        <c:lblAlgn val="ctr"/>
        <c:lblOffset val="100"/>
        <c:noMultiLvlLbl val="0"/>
      </c:catAx>
      <c:valAx>
        <c:axId val="55415168"/>
        <c:scaling>
          <c:orientation val="minMax"/>
          <c:max val="1"/>
          <c:min val="0"/>
        </c:scaling>
        <c:delete val="0"/>
        <c:axPos val="l"/>
        <c:majorGridlines/>
        <c:title>
          <c:tx>
            <c:rich>
              <a:bodyPr rot="-5400000" vert="horz"/>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Erfüllungsprozentsätze</a:t>
                </a:r>
              </a:p>
            </c:rich>
          </c:tx>
          <c:overlay val="0"/>
        </c:title>
        <c:numFmt formatCode="0%"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de-DE"/>
          </a:p>
        </c:txPr>
        <c:crossAx val="55384320"/>
        <c:crosses val="autoZero"/>
        <c:crossBetween val="between"/>
        <c:majorUnit val="0.2"/>
      </c:valAx>
      <c:spPr>
        <a:ln w="12700" cap="flat">
          <a:solidFill>
            <a:schemeClr val="bg1">
              <a:lumMod val="50000"/>
            </a:schemeClr>
          </a:solidFill>
        </a:ln>
      </c:spPr>
    </c:plotArea>
    <c:plotVisOnly val="1"/>
    <c:dispBlanksAs val="gap"/>
    <c:showDLblsOverMax val="0"/>
  </c:chart>
  <c:spPr>
    <a:ln cap="rnd"/>
  </c:sp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de-DE"/>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latin typeface="Arial" panose="020B0604020202020204" pitchFamily="34" charset="0"/>
                <a:cs typeface="Arial" panose="020B0604020202020204" pitchFamily="34" charset="0"/>
              </a:rPr>
              <a:t>ZKA 4 - 2017 - Deutsch - </a:t>
            </a:r>
          </a:p>
          <a:p>
            <a:pPr>
              <a:defRPr/>
            </a:pPr>
            <a:r>
              <a:rPr lang="en-US" sz="1100">
                <a:latin typeface="Arial" panose="020B0604020202020204" pitchFamily="34" charset="0"/>
                <a:cs typeface="Arial" panose="020B0604020202020204" pitchFamily="34" charset="0"/>
              </a:rPr>
              <a:t>Erfüllung in den Kompetenzbereichen gesamt</a:t>
            </a:r>
          </a:p>
        </c:rich>
      </c:tx>
      <c:overlay val="0"/>
    </c:title>
    <c:autoTitleDeleted val="0"/>
    <c:plotArea>
      <c:layout>
        <c:manualLayout>
          <c:layoutTarget val="inner"/>
          <c:xMode val="edge"/>
          <c:yMode val="edge"/>
          <c:x val="0.16671521039309717"/>
          <c:y val="0.24603858369843848"/>
          <c:w val="0.80272899834033973"/>
          <c:h val="0.56589846502650198"/>
        </c:manualLayout>
      </c:layout>
      <c:barChart>
        <c:barDir val="col"/>
        <c:grouping val="clustered"/>
        <c:varyColors val="0"/>
        <c:ser>
          <c:idx val="0"/>
          <c:order val="0"/>
          <c:spPr>
            <a:ln>
              <a:solidFill>
                <a:schemeClr val="tx1"/>
              </a:solidFill>
            </a:ln>
          </c:spPr>
          <c:invertIfNegative val="0"/>
          <c:dPt>
            <c:idx val="0"/>
            <c:invertIfNegative val="0"/>
            <c:bubble3D val="0"/>
            <c:spPr>
              <a:solidFill>
                <a:schemeClr val="accent6">
                  <a:lumMod val="60000"/>
                  <a:lumOff val="40000"/>
                </a:schemeClr>
              </a:solidFill>
              <a:ln>
                <a:solidFill>
                  <a:schemeClr val="tx1"/>
                </a:solidFill>
              </a:ln>
            </c:spPr>
          </c:dPt>
          <c:dPt>
            <c:idx val="1"/>
            <c:invertIfNegative val="0"/>
            <c:bubble3D val="0"/>
            <c:spPr>
              <a:solidFill>
                <a:srgbClr val="92D050"/>
              </a:solidFill>
              <a:ln>
                <a:solidFill>
                  <a:schemeClr val="tx1"/>
                </a:solidFill>
              </a:ln>
            </c:spPr>
          </c:dPt>
          <c:dPt>
            <c:idx val="2"/>
            <c:invertIfNegative val="0"/>
            <c:bubble3D val="0"/>
            <c:spPr>
              <a:solidFill>
                <a:srgbClr val="FFFF00"/>
              </a:solidFill>
              <a:ln>
                <a:solidFill>
                  <a:schemeClr val="tx1"/>
                </a:solidFill>
              </a:ln>
            </c:spPr>
          </c:dPt>
          <c:dPt>
            <c:idx val="3"/>
            <c:invertIfNegative val="0"/>
            <c:bubble3D val="0"/>
            <c:spPr>
              <a:solidFill>
                <a:schemeClr val="accent4">
                  <a:lumMod val="60000"/>
                  <a:lumOff val="40000"/>
                </a:schemeClr>
              </a:solidFill>
              <a:ln>
                <a:solidFill>
                  <a:schemeClr val="tx1"/>
                </a:solidFill>
              </a:ln>
            </c:spPr>
          </c:dPt>
          <c:dLbls>
            <c:txPr>
              <a:bodyPr/>
              <a:lstStyle/>
              <a:p>
                <a:pPr>
                  <a:defRPr>
                    <a:latin typeface="Arial" panose="020B0604020202020204" pitchFamily="34" charset="0"/>
                    <a:cs typeface="Arial" panose="020B0604020202020204" pitchFamily="34" charset="0"/>
                  </a:defRPr>
                </a:pPr>
                <a:endParaRPr lang="de-DE"/>
              </a:p>
            </c:txPr>
            <c:dLblPos val="inEnd"/>
            <c:showLegendKey val="0"/>
            <c:showVal val="1"/>
            <c:showCatName val="0"/>
            <c:showSerName val="0"/>
            <c:showPercent val="0"/>
            <c:showBubbleSize val="0"/>
            <c:showLeaderLines val="0"/>
          </c:dLbls>
          <c:cat>
            <c:strRef>
              <c:f>Datenquelle!$C$41:$C$43</c:f>
              <c:strCache>
                <c:ptCount val="3"/>
                <c:pt idx="0">
                  <c:v>Lesen</c:v>
                </c:pt>
                <c:pt idx="1">
                  <c:v>Sprache</c:v>
                </c:pt>
                <c:pt idx="2">
                  <c:v>Schreiben</c:v>
                </c:pt>
              </c:strCache>
            </c:strRef>
          </c:cat>
          <c:val>
            <c:numRef>
              <c:f>Datenquelle!$E$75:$E$77</c:f>
              <c:numCache>
                <c:formatCode>0%</c:formatCode>
                <c:ptCount val="3"/>
                <c:pt idx="0">
                  <c:v>0</c:v>
                </c:pt>
                <c:pt idx="1">
                  <c:v>0</c:v>
                </c:pt>
                <c:pt idx="2">
                  <c:v>0</c:v>
                </c:pt>
              </c:numCache>
            </c:numRef>
          </c:val>
        </c:ser>
        <c:dLbls>
          <c:showLegendKey val="0"/>
          <c:showVal val="0"/>
          <c:showCatName val="0"/>
          <c:showSerName val="0"/>
          <c:showPercent val="0"/>
          <c:showBubbleSize val="0"/>
        </c:dLbls>
        <c:gapWidth val="150"/>
        <c:axId val="55425280"/>
        <c:axId val="55431552"/>
      </c:barChart>
      <c:catAx>
        <c:axId val="55425280"/>
        <c:scaling>
          <c:orientation val="minMax"/>
        </c:scaling>
        <c:delete val="0"/>
        <c:axPos val="b"/>
        <c:title>
          <c:tx>
            <c:rich>
              <a:bodyPr/>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Kompetenzbereiche</a:t>
                </a:r>
              </a:p>
            </c:rich>
          </c:tx>
          <c:overlay val="0"/>
        </c:title>
        <c:majorTickMark val="out"/>
        <c:minorTickMark val="none"/>
        <c:tickLblPos val="nextTo"/>
        <c:txPr>
          <a:bodyPr/>
          <a:lstStyle/>
          <a:p>
            <a:pPr>
              <a:defRPr sz="1000">
                <a:latin typeface="Arial" panose="020B0604020202020204" pitchFamily="34" charset="0"/>
                <a:cs typeface="Arial" panose="020B0604020202020204" pitchFamily="34" charset="0"/>
              </a:defRPr>
            </a:pPr>
            <a:endParaRPr lang="de-DE"/>
          </a:p>
        </c:txPr>
        <c:crossAx val="55431552"/>
        <c:crosses val="autoZero"/>
        <c:auto val="1"/>
        <c:lblAlgn val="ctr"/>
        <c:lblOffset val="100"/>
        <c:noMultiLvlLbl val="0"/>
      </c:catAx>
      <c:valAx>
        <c:axId val="55431552"/>
        <c:scaling>
          <c:orientation val="minMax"/>
          <c:max val="1"/>
          <c:min val="0"/>
        </c:scaling>
        <c:delete val="0"/>
        <c:axPos val="l"/>
        <c:majorGridlines/>
        <c:title>
          <c:tx>
            <c:rich>
              <a:bodyPr rot="-5400000" vert="horz"/>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Erfüllungsprozentsätze</a:t>
                </a:r>
              </a:p>
            </c:rich>
          </c:tx>
          <c:overlay val="0"/>
        </c:title>
        <c:numFmt formatCode="0%"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de-DE"/>
          </a:p>
        </c:txPr>
        <c:crossAx val="55425280"/>
        <c:crosses val="autoZero"/>
        <c:crossBetween val="between"/>
        <c:majorUnit val="0.2"/>
      </c:valAx>
      <c:spPr>
        <a:ln cap="rnd">
          <a:solidFill>
            <a:schemeClr val="bg1">
              <a:lumMod val="50000"/>
            </a:schemeClr>
          </a:solidFill>
        </a:ln>
      </c:spPr>
    </c:plotArea>
    <c:plotVisOnly val="1"/>
    <c:dispBlanksAs val="gap"/>
    <c:showDLblsOverMax val="0"/>
  </c:chart>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66675</xdr:rowOff>
    </xdr:from>
    <xdr:to>
      <xdr:col>11</xdr:col>
      <xdr:colOff>704851</xdr:colOff>
      <xdr:row>21</xdr:row>
      <xdr:rowOff>152400</xdr:rowOff>
    </xdr:to>
    <xdr:graphicFrame macro="">
      <xdr:nvGraphicFramePr>
        <xdr:cNvPr id="2" name="Diagramm 23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22</xdr:row>
      <xdr:rowOff>76200</xdr:rowOff>
    </xdr:from>
    <xdr:to>
      <xdr:col>5</xdr:col>
      <xdr:colOff>377625</xdr:colOff>
      <xdr:row>36</xdr:row>
      <xdr:rowOff>109200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390527</xdr:colOff>
      <xdr:row>22</xdr:row>
      <xdr:rowOff>85725</xdr:rowOff>
    </xdr:from>
    <xdr:to>
      <xdr:col>11</xdr:col>
      <xdr:colOff>720527</xdr:colOff>
      <xdr:row>36</xdr:row>
      <xdr:rowOff>118725</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56</xdr:row>
      <xdr:rowOff>104775</xdr:rowOff>
    </xdr:from>
    <xdr:to>
      <xdr:col>11</xdr:col>
      <xdr:colOff>704850</xdr:colOff>
      <xdr:row>72</xdr:row>
      <xdr:rowOff>133350</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342900</xdr:colOff>
      <xdr:row>39</xdr:row>
      <xdr:rowOff>104775</xdr:rowOff>
    </xdr:from>
    <xdr:to>
      <xdr:col>11</xdr:col>
      <xdr:colOff>742950</xdr:colOff>
      <xdr:row>56</xdr:row>
      <xdr:rowOff>9524</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39</xdr:row>
      <xdr:rowOff>104775</xdr:rowOff>
    </xdr:from>
    <xdr:to>
      <xdr:col>7</xdr:col>
      <xdr:colOff>152401</xdr:colOff>
      <xdr:row>56</xdr:row>
      <xdr:rowOff>9525</xdr:rowOff>
    </xdr:to>
    <xdr:graphicFrame macro="">
      <xdr:nvGraphicFramePr>
        <xdr:cNvPr id="8"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0.02486</cdr:x>
      <cdr:y>0.00368</cdr:y>
    </cdr:from>
    <cdr:to>
      <cdr:x>0.98343</cdr:x>
      <cdr:y>0.16912</cdr:y>
    </cdr:to>
    <cdr:sp macro="" textlink="">
      <cdr:nvSpPr>
        <cdr:cNvPr id="2" name="Textfeld 1"/>
        <cdr:cNvSpPr txBox="1"/>
      </cdr:nvSpPr>
      <cdr:spPr>
        <a:xfrm xmlns:a="http://schemas.openxmlformats.org/drawingml/2006/main">
          <a:off x="85725" y="9525"/>
          <a:ext cx="3305175" cy="428625"/>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rtl="0"/>
          <a:r>
            <a:rPr lang="en-US" sz="1100" b="1" i="0" baseline="0">
              <a:effectLst/>
              <a:latin typeface="Arial" panose="020B0604020202020204" pitchFamily="34" charset="0"/>
              <a:ea typeface="+mn-ea"/>
              <a:cs typeface="Arial" panose="020B0604020202020204" pitchFamily="34" charset="0"/>
            </a:rPr>
            <a:t>ZKA 4 - 2017 - Deutsch</a:t>
          </a:r>
          <a:endParaRPr lang="de-DE" sz="1100" b="1">
            <a:effectLst/>
            <a:latin typeface="Arial" panose="020B0604020202020204" pitchFamily="34" charset="0"/>
            <a:cs typeface="Arial" panose="020B0604020202020204" pitchFamily="34" charset="0"/>
          </a:endParaRPr>
        </a:p>
        <a:p xmlns:a="http://schemas.openxmlformats.org/drawingml/2006/main">
          <a:pPr algn="ctr" rtl="0"/>
          <a:r>
            <a:rPr lang="en-US" sz="1100" b="1" i="0" baseline="0">
              <a:effectLst/>
              <a:latin typeface="Arial" panose="020B0604020202020204" pitchFamily="34" charset="0"/>
              <a:ea typeface="+mn-ea"/>
              <a:cs typeface="Arial" panose="020B0604020202020204" pitchFamily="34" charset="0"/>
            </a:rPr>
            <a:t>Erfüllung im Kompetenzbereich "Schreiben"</a:t>
          </a:r>
          <a:endParaRPr lang="de-DE" sz="1100">
            <a:latin typeface="Arial" panose="020B0604020202020204" pitchFamily="34" charset="0"/>
            <a:cs typeface="Arial" panose="020B060402020202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28574</xdr:colOff>
      <xdr:row>2</xdr:row>
      <xdr:rowOff>76200</xdr:rowOff>
    </xdr:from>
    <xdr:to>
      <xdr:col>11</xdr:col>
      <xdr:colOff>733425</xdr:colOff>
      <xdr:row>22</xdr:row>
      <xdr:rowOff>19050</xdr:rowOff>
    </xdr:to>
    <xdr:graphicFrame macro="">
      <xdr:nvGraphicFramePr>
        <xdr:cNvPr id="2" name="Diagramm 2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22</xdr:row>
      <xdr:rowOff>76200</xdr:rowOff>
    </xdr:from>
    <xdr:to>
      <xdr:col>5</xdr:col>
      <xdr:colOff>377625</xdr:colOff>
      <xdr:row>36</xdr:row>
      <xdr:rowOff>109200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390527</xdr:colOff>
      <xdr:row>22</xdr:row>
      <xdr:rowOff>85725</xdr:rowOff>
    </xdr:from>
    <xdr:to>
      <xdr:col>11</xdr:col>
      <xdr:colOff>720527</xdr:colOff>
      <xdr:row>36</xdr:row>
      <xdr:rowOff>118725</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56</xdr:row>
      <xdr:rowOff>66676</xdr:rowOff>
    </xdr:from>
    <xdr:to>
      <xdr:col>11</xdr:col>
      <xdr:colOff>704850</xdr:colOff>
      <xdr:row>72</xdr:row>
      <xdr:rowOff>180976</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333375</xdr:colOff>
      <xdr:row>39</xdr:row>
      <xdr:rowOff>28575</xdr:rowOff>
    </xdr:from>
    <xdr:to>
      <xdr:col>11</xdr:col>
      <xdr:colOff>733425</xdr:colOff>
      <xdr:row>55</xdr:row>
      <xdr:rowOff>85725</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39</xdr:row>
      <xdr:rowOff>19050</xdr:rowOff>
    </xdr:from>
    <xdr:to>
      <xdr:col>7</xdr:col>
      <xdr:colOff>152401</xdr:colOff>
      <xdr:row>55</xdr:row>
      <xdr:rowOff>123825</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0.02486</cdr:x>
      <cdr:y>0.00368</cdr:y>
    </cdr:from>
    <cdr:to>
      <cdr:x>0.98343</cdr:x>
      <cdr:y>0.16912</cdr:y>
    </cdr:to>
    <cdr:sp macro="" textlink="">
      <cdr:nvSpPr>
        <cdr:cNvPr id="2" name="Textfeld 1"/>
        <cdr:cNvSpPr txBox="1"/>
      </cdr:nvSpPr>
      <cdr:spPr>
        <a:xfrm xmlns:a="http://schemas.openxmlformats.org/drawingml/2006/main">
          <a:off x="85725" y="9525"/>
          <a:ext cx="3305175" cy="428625"/>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rtl="0"/>
          <a:r>
            <a:rPr lang="en-US" sz="1100" b="1" i="0" baseline="0">
              <a:effectLst/>
              <a:latin typeface="Arial" panose="020B0604020202020204" pitchFamily="34" charset="0"/>
              <a:ea typeface="+mn-ea"/>
              <a:cs typeface="Arial" panose="020B0604020202020204" pitchFamily="34" charset="0"/>
            </a:rPr>
            <a:t>ZKA 4 - 2017 - Deutsch</a:t>
          </a:r>
          <a:endParaRPr lang="de-DE" sz="1100" b="1">
            <a:effectLst/>
            <a:latin typeface="Arial" panose="020B0604020202020204" pitchFamily="34" charset="0"/>
            <a:cs typeface="Arial" panose="020B0604020202020204" pitchFamily="34" charset="0"/>
          </a:endParaRPr>
        </a:p>
        <a:p xmlns:a="http://schemas.openxmlformats.org/drawingml/2006/main">
          <a:pPr algn="ctr" rtl="0"/>
          <a:r>
            <a:rPr lang="en-US" sz="1100" b="1" i="0" baseline="0">
              <a:effectLst/>
              <a:latin typeface="Arial" panose="020B0604020202020204" pitchFamily="34" charset="0"/>
              <a:ea typeface="+mn-ea"/>
              <a:cs typeface="Arial" panose="020B0604020202020204" pitchFamily="34" charset="0"/>
            </a:rPr>
            <a:t>Erfüllung im Kompetenzbereich "Schreiben"</a:t>
          </a:r>
          <a:endParaRPr lang="de-DE" sz="1100">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8</xdr:col>
          <xdr:colOff>781050</xdr:colOff>
          <xdr:row>52</xdr:row>
          <xdr:rowOff>38100</xdr:rowOff>
        </xdr:to>
        <xdr:sp macro="" textlink="">
          <xdr:nvSpPr>
            <xdr:cNvPr id="8193" name="Object 1" hidden="1">
              <a:extLst>
                <a:ext uri="{63B3BB69-23CF-44E3-9099-C40C66FF867C}">
                  <a14:compatExt spid="_x0000_s8193"/>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6.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C48"/>
  <sheetViews>
    <sheetView showGridLines="0" zoomScaleNormal="100" workbookViewId="0">
      <selection activeCell="B11" sqref="B11"/>
    </sheetView>
  </sheetViews>
  <sheetFormatPr baseColWidth="10" defaultRowHeight="15" x14ac:dyDescent="0.25"/>
  <cols>
    <col min="1" max="1" width="3.7109375" style="80" bestFit="1" customWidth="1"/>
    <col min="2" max="2" width="18" style="47" customWidth="1"/>
    <col min="3" max="3" width="5.28515625" style="47" customWidth="1"/>
    <col min="4" max="27" width="3.28515625" style="47" customWidth="1"/>
    <col min="28" max="29" width="4.28515625" style="47" customWidth="1"/>
    <col min="30" max="16384" width="11.42578125" style="47"/>
  </cols>
  <sheetData>
    <row r="1" spans="1:29" ht="21" x14ac:dyDescent="0.35">
      <c r="A1" s="79" t="s">
        <v>23</v>
      </c>
      <c r="B1" s="79"/>
      <c r="C1" s="79"/>
      <c r="D1" s="79"/>
      <c r="E1" s="79"/>
      <c r="F1" s="79"/>
      <c r="G1" s="79"/>
    </row>
    <row r="2" spans="1:29" ht="4.5" customHeight="1" thickBot="1" x14ac:dyDescent="0.3"/>
    <row r="3" spans="1:29" ht="16.5" thickTop="1" thickBot="1" x14ac:dyDescent="0.3">
      <c r="D3" s="81" t="s">
        <v>0</v>
      </c>
      <c r="E3" s="282"/>
      <c r="F3" s="283"/>
      <c r="H3" s="82"/>
      <c r="K3" s="82"/>
      <c r="L3" s="82"/>
      <c r="N3" s="81" t="s">
        <v>36</v>
      </c>
      <c r="O3" s="280" t="str">
        <f>IF(COUNTBLANK(AB11:AB40)=30,"",(COUNT(AB11:AB40)))</f>
        <v/>
      </c>
      <c r="P3" s="281"/>
    </row>
    <row r="4" spans="1:29" ht="6.75" customHeight="1" thickTop="1" x14ac:dyDescent="0.25"/>
    <row r="5" spans="1:29" s="84" customFormat="1" ht="12.75" x14ac:dyDescent="0.2">
      <c r="A5" s="83"/>
      <c r="C5" s="85" t="s">
        <v>72</v>
      </c>
      <c r="D5" s="271" t="s">
        <v>24</v>
      </c>
      <c r="E5" s="272"/>
      <c r="F5" s="272"/>
      <c r="G5" s="272"/>
      <c r="H5" s="272"/>
      <c r="I5" s="272"/>
      <c r="J5" s="272"/>
      <c r="K5" s="273"/>
      <c r="L5" s="274" t="s">
        <v>27</v>
      </c>
      <c r="M5" s="275"/>
      <c r="N5" s="275"/>
      <c r="O5" s="275"/>
      <c r="P5" s="275"/>
      <c r="Q5" s="275"/>
      <c r="R5" s="275"/>
      <c r="S5" s="275"/>
      <c r="T5" s="275"/>
      <c r="U5" s="275"/>
      <c r="V5" s="275"/>
      <c r="W5" s="275"/>
      <c r="X5" s="276"/>
      <c r="Y5" s="277" t="s">
        <v>25</v>
      </c>
      <c r="Z5" s="278"/>
      <c r="AA5" s="279"/>
      <c r="AB5" s="263" t="s">
        <v>9</v>
      </c>
      <c r="AC5" s="263" t="s">
        <v>74</v>
      </c>
    </row>
    <row r="6" spans="1:29" s="84" customFormat="1" ht="15" customHeight="1" x14ac:dyDescent="0.2">
      <c r="A6" s="83"/>
      <c r="B6" s="86"/>
      <c r="C6" s="87" t="s">
        <v>1</v>
      </c>
      <c r="D6" s="88">
        <v>1</v>
      </c>
      <c r="E6" s="88">
        <v>2</v>
      </c>
      <c r="F6" s="88">
        <v>3</v>
      </c>
      <c r="G6" s="88">
        <v>4</v>
      </c>
      <c r="H6" s="88">
        <v>5</v>
      </c>
      <c r="I6" s="88">
        <v>5</v>
      </c>
      <c r="J6" s="88">
        <v>6</v>
      </c>
      <c r="K6" s="88">
        <v>7</v>
      </c>
      <c r="L6" s="135">
        <v>8</v>
      </c>
      <c r="M6" s="136">
        <v>8</v>
      </c>
      <c r="N6" s="136">
        <v>8</v>
      </c>
      <c r="O6" s="137">
        <v>8</v>
      </c>
      <c r="P6" s="135">
        <v>9</v>
      </c>
      <c r="Q6" s="136">
        <v>9</v>
      </c>
      <c r="R6" s="136">
        <v>9</v>
      </c>
      <c r="S6" s="137">
        <v>9</v>
      </c>
      <c r="T6" s="88">
        <v>10</v>
      </c>
      <c r="U6" s="88">
        <v>10</v>
      </c>
      <c r="V6" s="88">
        <v>11</v>
      </c>
      <c r="W6" s="135">
        <v>12</v>
      </c>
      <c r="X6" s="137">
        <v>12</v>
      </c>
      <c r="Y6" s="135">
        <v>13</v>
      </c>
      <c r="Z6" s="136">
        <v>13</v>
      </c>
      <c r="AA6" s="137">
        <v>13</v>
      </c>
      <c r="AB6" s="264"/>
      <c r="AC6" s="264"/>
    </row>
    <row r="7" spans="1:29" s="84" customFormat="1" ht="128.25" customHeight="1" x14ac:dyDescent="0.2">
      <c r="A7" s="83"/>
      <c r="B7" s="86"/>
      <c r="C7" s="89"/>
      <c r="D7" s="105" t="s">
        <v>113</v>
      </c>
      <c r="E7" s="105" t="s">
        <v>114</v>
      </c>
      <c r="F7" s="105" t="s">
        <v>115</v>
      </c>
      <c r="G7" s="105" t="s">
        <v>116</v>
      </c>
      <c r="H7" s="105" t="s">
        <v>117</v>
      </c>
      <c r="I7" s="105" t="s">
        <v>28</v>
      </c>
      <c r="J7" s="105" t="s">
        <v>118</v>
      </c>
      <c r="K7" s="105" t="s">
        <v>119</v>
      </c>
      <c r="L7" s="138" t="s">
        <v>29</v>
      </c>
      <c r="M7" s="139" t="s">
        <v>30</v>
      </c>
      <c r="N7" s="139" t="s">
        <v>31</v>
      </c>
      <c r="O7" s="140" t="s">
        <v>32</v>
      </c>
      <c r="P7" s="138" t="s">
        <v>120</v>
      </c>
      <c r="Q7" s="139" t="s">
        <v>121</v>
      </c>
      <c r="R7" s="139" t="s">
        <v>122</v>
      </c>
      <c r="S7" s="140" t="s">
        <v>123</v>
      </c>
      <c r="T7" s="138" t="s">
        <v>124</v>
      </c>
      <c r="U7" s="140" t="s">
        <v>125</v>
      </c>
      <c r="V7" s="105" t="s">
        <v>126</v>
      </c>
      <c r="W7" s="138" t="s">
        <v>33</v>
      </c>
      <c r="X7" s="140" t="s">
        <v>34</v>
      </c>
      <c r="Y7" s="138" t="s">
        <v>127</v>
      </c>
      <c r="Z7" s="139" t="s">
        <v>128</v>
      </c>
      <c r="AA7" s="140" t="s">
        <v>129</v>
      </c>
      <c r="AB7" s="264"/>
      <c r="AC7" s="264"/>
    </row>
    <row r="8" spans="1:29" s="92" customFormat="1" ht="13.5" customHeight="1" x14ac:dyDescent="0.25">
      <c r="A8" s="91"/>
      <c r="C8" s="85" t="s">
        <v>73</v>
      </c>
      <c r="D8" s="93" t="s">
        <v>3</v>
      </c>
      <c r="E8" s="94" t="s">
        <v>4</v>
      </c>
      <c r="F8" s="93" t="s">
        <v>3</v>
      </c>
      <c r="G8" s="94" t="s">
        <v>4</v>
      </c>
      <c r="H8" s="94" t="s">
        <v>4</v>
      </c>
      <c r="I8" s="94" t="s">
        <v>4</v>
      </c>
      <c r="J8" s="95" t="s">
        <v>5</v>
      </c>
      <c r="K8" s="95" t="s">
        <v>5</v>
      </c>
      <c r="L8" s="141" t="s">
        <v>4</v>
      </c>
      <c r="M8" s="142" t="s">
        <v>4</v>
      </c>
      <c r="N8" s="142" t="s">
        <v>4</v>
      </c>
      <c r="O8" s="143" t="s">
        <v>4</v>
      </c>
      <c r="P8" s="141" t="s">
        <v>4</v>
      </c>
      <c r="Q8" s="142" t="s">
        <v>4</v>
      </c>
      <c r="R8" s="142" t="s">
        <v>4</v>
      </c>
      <c r="S8" s="143" t="s">
        <v>4</v>
      </c>
      <c r="T8" s="141" t="s">
        <v>4</v>
      </c>
      <c r="U8" s="143" t="s">
        <v>4</v>
      </c>
      <c r="V8" s="94" t="s">
        <v>4</v>
      </c>
      <c r="W8" s="141" t="s">
        <v>4</v>
      </c>
      <c r="X8" s="143" t="s">
        <v>4</v>
      </c>
      <c r="Y8" s="153" t="s">
        <v>5</v>
      </c>
      <c r="Z8" s="154" t="s">
        <v>5</v>
      </c>
      <c r="AA8" s="155" t="s">
        <v>5</v>
      </c>
      <c r="AB8" s="268"/>
      <c r="AC8" s="264"/>
    </row>
    <row r="9" spans="1:29" s="84" customFormat="1" ht="13.5" customHeight="1" x14ac:dyDescent="0.2">
      <c r="A9" s="83"/>
      <c r="C9" s="85" t="s">
        <v>15</v>
      </c>
      <c r="D9" s="96">
        <v>1</v>
      </c>
      <c r="E9" s="96">
        <v>1</v>
      </c>
      <c r="F9" s="96">
        <v>4</v>
      </c>
      <c r="G9" s="96">
        <v>4</v>
      </c>
      <c r="H9" s="96">
        <v>1</v>
      </c>
      <c r="I9" s="96">
        <v>1</v>
      </c>
      <c r="J9" s="96">
        <v>1</v>
      </c>
      <c r="K9" s="96">
        <v>1</v>
      </c>
      <c r="L9" s="144">
        <v>1</v>
      </c>
      <c r="M9" s="145">
        <v>1</v>
      </c>
      <c r="N9" s="145">
        <v>1</v>
      </c>
      <c r="O9" s="146">
        <v>1</v>
      </c>
      <c r="P9" s="144">
        <v>1</v>
      </c>
      <c r="Q9" s="145">
        <v>1</v>
      </c>
      <c r="R9" s="145">
        <v>1</v>
      </c>
      <c r="S9" s="146">
        <v>1</v>
      </c>
      <c r="T9" s="144">
        <v>1</v>
      </c>
      <c r="U9" s="146">
        <v>1</v>
      </c>
      <c r="V9" s="96">
        <v>1</v>
      </c>
      <c r="W9" s="144">
        <v>1</v>
      </c>
      <c r="X9" s="146">
        <v>1</v>
      </c>
      <c r="Y9" s="144">
        <v>1</v>
      </c>
      <c r="Z9" s="145">
        <v>1</v>
      </c>
      <c r="AA9" s="146">
        <v>1</v>
      </c>
      <c r="AB9" s="97">
        <f>SUM(D9:AA9)</f>
        <v>30</v>
      </c>
      <c r="AC9" s="266"/>
    </row>
    <row r="10" spans="1:29" s="100" customFormat="1" ht="15.75" thickBot="1" x14ac:dyDescent="0.3">
      <c r="A10" s="90" t="s">
        <v>6</v>
      </c>
      <c r="B10" s="98" t="s">
        <v>7</v>
      </c>
      <c r="C10" s="197" t="s">
        <v>135</v>
      </c>
      <c r="D10" s="285" t="s">
        <v>8</v>
      </c>
      <c r="E10" s="286"/>
      <c r="F10" s="286"/>
      <c r="G10" s="286"/>
      <c r="H10" s="286"/>
      <c r="I10" s="286"/>
      <c r="J10" s="286"/>
      <c r="K10" s="286"/>
      <c r="L10" s="286"/>
      <c r="M10" s="286"/>
      <c r="N10" s="286"/>
      <c r="O10" s="286"/>
      <c r="P10" s="286"/>
      <c r="Q10" s="286"/>
      <c r="R10" s="286"/>
      <c r="S10" s="286"/>
      <c r="T10" s="286"/>
      <c r="U10" s="286"/>
      <c r="V10" s="286"/>
      <c r="W10" s="286"/>
      <c r="X10" s="286"/>
      <c r="Y10" s="286"/>
      <c r="Z10" s="286"/>
      <c r="AA10" s="287"/>
      <c r="AB10" s="99"/>
      <c r="AC10" s="267"/>
    </row>
    <row r="11" spans="1:29" ht="16.5" customHeight="1" thickTop="1" x14ac:dyDescent="0.25">
      <c r="A11" s="198">
        <v>1</v>
      </c>
      <c r="B11" s="199"/>
      <c r="C11" s="200"/>
      <c r="D11" s="201"/>
      <c r="E11" s="202"/>
      <c r="F11" s="202"/>
      <c r="G11" s="202"/>
      <c r="H11" s="202"/>
      <c r="I11" s="202"/>
      <c r="J11" s="202"/>
      <c r="K11" s="202"/>
      <c r="L11" s="203"/>
      <c r="M11" s="204"/>
      <c r="N11" s="204"/>
      <c r="O11" s="205"/>
      <c r="P11" s="203"/>
      <c r="Q11" s="204"/>
      <c r="R11" s="204"/>
      <c r="S11" s="206"/>
      <c r="T11" s="203"/>
      <c r="U11" s="206"/>
      <c r="V11" s="207"/>
      <c r="W11" s="203"/>
      <c r="X11" s="206"/>
      <c r="Y11" s="203"/>
      <c r="Z11" s="204"/>
      <c r="AA11" s="208"/>
      <c r="AB11" s="209" t="str">
        <f>IF(COUNTBLANK(D11:AA11)=24,"",SUM(D11:AA11))</f>
        <v/>
      </c>
      <c r="AC11" s="210" t="str">
        <f>IF(AB11="","",VLOOKUP(AB11,Datenquelle!$D$5:$E$10,2,1))</f>
        <v/>
      </c>
    </row>
    <row r="12" spans="1:29" ht="16.5" customHeight="1" x14ac:dyDescent="0.25">
      <c r="A12" s="211">
        <v>2</v>
      </c>
      <c r="B12" s="212"/>
      <c r="C12" s="213"/>
      <c r="D12" s="214"/>
      <c r="E12" s="215"/>
      <c r="F12" s="215"/>
      <c r="G12" s="215"/>
      <c r="H12" s="215"/>
      <c r="I12" s="215"/>
      <c r="J12" s="215"/>
      <c r="K12" s="215"/>
      <c r="L12" s="216"/>
      <c r="M12" s="217"/>
      <c r="N12" s="217"/>
      <c r="O12" s="218"/>
      <c r="P12" s="216"/>
      <c r="Q12" s="217"/>
      <c r="R12" s="217"/>
      <c r="S12" s="219"/>
      <c r="T12" s="216"/>
      <c r="U12" s="219"/>
      <c r="V12" s="220"/>
      <c r="W12" s="216"/>
      <c r="X12" s="219"/>
      <c r="Y12" s="216"/>
      <c r="Z12" s="217"/>
      <c r="AA12" s="221"/>
      <c r="AB12" s="222" t="str">
        <f t="shared" ref="AB12:AB40" si="0">IF(COUNTBLANK(D12:AA12)=24,"",SUM(D12:AA12))</f>
        <v/>
      </c>
      <c r="AC12" s="223" t="str">
        <f t="shared" ref="AC12:AC40" si="1">IF(AB12="","",IF(AB12&gt;=28,1,IF(AB12&gt;=23,2,IF(AB12&gt;=18,3,IF(AB12&gt;=12,4,IF(AB12&gt;=6,5,6))))))</f>
        <v/>
      </c>
    </row>
    <row r="13" spans="1:29" ht="16.5" customHeight="1" x14ac:dyDescent="0.25">
      <c r="A13" s="211">
        <v>3</v>
      </c>
      <c r="B13" s="212"/>
      <c r="C13" s="213"/>
      <c r="D13" s="214"/>
      <c r="E13" s="215"/>
      <c r="F13" s="215"/>
      <c r="G13" s="215"/>
      <c r="H13" s="215"/>
      <c r="I13" s="215"/>
      <c r="J13" s="215"/>
      <c r="K13" s="215"/>
      <c r="L13" s="216"/>
      <c r="M13" s="217"/>
      <c r="N13" s="217"/>
      <c r="O13" s="218"/>
      <c r="P13" s="216"/>
      <c r="Q13" s="217"/>
      <c r="R13" s="217"/>
      <c r="S13" s="219"/>
      <c r="T13" s="216"/>
      <c r="U13" s="219"/>
      <c r="V13" s="220"/>
      <c r="W13" s="216"/>
      <c r="X13" s="219"/>
      <c r="Y13" s="216"/>
      <c r="Z13" s="217"/>
      <c r="AA13" s="221"/>
      <c r="AB13" s="222" t="str">
        <f t="shared" si="0"/>
        <v/>
      </c>
      <c r="AC13" s="223" t="str">
        <f t="shared" si="1"/>
        <v/>
      </c>
    </row>
    <row r="14" spans="1:29" ht="16.5" customHeight="1" x14ac:dyDescent="0.25">
      <c r="A14" s="211">
        <v>4</v>
      </c>
      <c r="B14" s="212"/>
      <c r="C14" s="213"/>
      <c r="D14" s="214"/>
      <c r="E14" s="215"/>
      <c r="F14" s="215"/>
      <c r="G14" s="215"/>
      <c r="H14" s="215"/>
      <c r="I14" s="215"/>
      <c r="J14" s="215"/>
      <c r="K14" s="215"/>
      <c r="L14" s="216"/>
      <c r="M14" s="217"/>
      <c r="N14" s="217"/>
      <c r="O14" s="218"/>
      <c r="P14" s="216"/>
      <c r="Q14" s="217"/>
      <c r="R14" s="217"/>
      <c r="S14" s="219"/>
      <c r="T14" s="216"/>
      <c r="U14" s="219"/>
      <c r="V14" s="220"/>
      <c r="W14" s="216"/>
      <c r="X14" s="219"/>
      <c r="Y14" s="216"/>
      <c r="Z14" s="217"/>
      <c r="AA14" s="221"/>
      <c r="AB14" s="222" t="str">
        <f t="shared" si="0"/>
        <v/>
      </c>
      <c r="AC14" s="223" t="str">
        <f t="shared" si="1"/>
        <v/>
      </c>
    </row>
    <row r="15" spans="1:29" ht="16.5" customHeight="1" x14ac:dyDescent="0.25">
      <c r="A15" s="224">
        <v>5</v>
      </c>
      <c r="B15" s="225"/>
      <c r="C15" s="226"/>
      <c r="D15" s="227"/>
      <c r="E15" s="228"/>
      <c r="F15" s="228"/>
      <c r="G15" s="228"/>
      <c r="H15" s="228"/>
      <c r="I15" s="228"/>
      <c r="J15" s="228"/>
      <c r="K15" s="228"/>
      <c r="L15" s="229"/>
      <c r="M15" s="230"/>
      <c r="N15" s="230"/>
      <c r="O15" s="231"/>
      <c r="P15" s="229"/>
      <c r="Q15" s="230"/>
      <c r="R15" s="230"/>
      <c r="S15" s="232"/>
      <c r="T15" s="229"/>
      <c r="U15" s="232"/>
      <c r="V15" s="233"/>
      <c r="W15" s="229"/>
      <c r="X15" s="232"/>
      <c r="Y15" s="229"/>
      <c r="Z15" s="230"/>
      <c r="AA15" s="234"/>
      <c r="AB15" s="235" t="str">
        <f t="shared" si="0"/>
        <v/>
      </c>
      <c r="AC15" s="236" t="str">
        <f t="shared" si="1"/>
        <v/>
      </c>
    </row>
    <row r="16" spans="1:29" ht="16.5" customHeight="1" x14ac:dyDescent="0.25">
      <c r="A16" s="237">
        <v>6</v>
      </c>
      <c r="B16" s="238"/>
      <c r="C16" s="239"/>
      <c r="D16" s="240"/>
      <c r="E16" s="241"/>
      <c r="F16" s="241"/>
      <c r="G16" s="241"/>
      <c r="H16" s="241"/>
      <c r="I16" s="241"/>
      <c r="J16" s="241"/>
      <c r="K16" s="241"/>
      <c r="L16" s="242"/>
      <c r="M16" s="243"/>
      <c r="N16" s="243"/>
      <c r="O16" s="244"/>
      <c r="P16" s="242"/>
      <c r="Q16" s="243"/>
      <c r="R16" s="243"/>
      <c r="S16" s="245"/>
      <c r="T16" s="242"/>
      <c r="U16" s="245"/>
      <c r="V16" s="246"/>
      <c r="W16" s="242"/>
      <c r="X16" s="245"/>
      <c r="Y16" s="242"/>
      <c r="Z16" s="243"/>
      <c r="AA16" s="247"/>
      <c r="AB16" s="248" t="str">
        <f t="shared" si="0"/>
        <v/>
      </c>
      <c r="AC16" s="249" t="str">
        <f t="shared" si="1"/>
        <v/>
      </c>
    </row>
    <row r="17" spans="1:29" ht="16.5" customHeight="1" x14ac:dyDescent="0.25">
      <c r="A17" s="211">
        <v>7</v>
      </c>
      <c r="B17" s="212"/>
      <c r="C17" s="213"/>
      <c r="D17" s="214"/>
      <c r="E17" s="215"/>
      <c r="F17" s="215"/>
      <c r="G17" s="215"/>
      <c r="H17" s="215"/>
      <c r="I17" s="215"/>
      <c r="J17" s="215"/>
      <c r="K17" s="215"/>
      <c r="L17" s="216"/>
      <c r="M17" s="217"/>
      <c r="N17" s="217"/>
      <c r="O17" s="218"/>
      <c r="P17" s="216"/>
      <c r="Q17" s="217"/>
      <c r="R17" s="217"/>
      <c r="S17" s="219"/>
      <c r="T17" s="216"/>
      <c r="U17" s="219"/>
      <c r="V17" s="220"/>
      <c r="W17" s="216"/>
      <c r="X17" s="219"/>
      <c r="Y17" s="216"/>
      <c r="Z17" s="217"/>
      <c r="AA17" s="221"/>
      <c r="AB17" s="222" t="str">
        <f t="shared" si="0"/>
        <v/>
      </c>
      <c r="AC17" s="223" t="str">
        <f t="shared" si="1"/>
        <v/>
      </c>
    </row>
    <row r="18" spans="1:29" ht="16.5" customHeight="1" x14ac:dyDescent="0.25">
      <c r="A18" s="211">
        <v>8</v>
      </c>
      <c r="B18" s="212"/>
      <c r="C18" s="213"/>
      <c r="D18" s="214"/>
      <c r="E18" s="215"/>
      <c r="F18" s="215"/>
      <c r="G18" s="215"/>
      <c r="H18" s="215"/>
      <c r="I18" s="215"/>
      <c r="J18" s="215"/>
      <c r="K18" s="215"/>
      <c r="L18" s="216"/>
      <c r="M18" s="217"/>
      <c r="N18" s="217"/>
      <c r="O18" s="218"/>
      <c r="P18" s="216"/>
      <c r="Q18" s="217"/>
      <c r="R18" s="217"/>
      <c r="S18" s="219"/>
      <c r="T18" s="216"/>
      <c r="U18" s="219"/>
      <c r="V18" s="220"/>
      <c r="W18" s="216"/>
      <c r="X18" s="219"/>
      <c r="Y18" s="216"/>
      <c r="Z18" s="217"/>
      <c r="AA18" s="221"/>
      <c r="AB18" s="222" t="str">
        <f t="shared" si="0"/>
        <v/>
      </c>
      <c r="AC18" s="223" t="str">
        <f t="shared" si="1"/>
        <v/>
      </c>
    </row>
    <row r="19" spans="1:29" ht="16.5" customHeight="1" x14ac:dyDescent="0.25">
      <c r="A19" s="211">
        <v>9</v>
      </c>
      <c r="B19" s="212"/>
      <c r="C19" s="213"/>
      <c r="D19" s="214"/>
      <c r="E19" s="215"/>
      <c r="F19" s="215"/>
      <c r="G19" s="215"/>
      <c r="H19" s="215"/>
      <c r="I19" s="215"/>
      <c r="J19" s="215"/>
      <c r="K19" s="215"/>
      <c r="L19" s="216"/>
      <c r="M19" s="217"/>
      <c r="N19" s="217"/>
      <c r="O19" s="218"/>
      <c r="P19" s="216"/>
      <c r="Q19" s="217"/>
      <c r="R19" s="217"/>
      <c r="S19" s="219"/>
      <c r="T19" s="216"/>
      <c r="U19" s="219"/>
      <c r="V19" s="220"/>
      <c r="W19" s="216"/>
      <c r="X19" s="219"/>
      <c r="Y19" s="216"/>
      <c r="Z19" s="217"/>
      <c r="AA19" s="221"/>
      <c r="AB19" s="222" t="str">
        <f t="shared" si="0"/>
        <v/>
      </c>
      <c r="AC19" s="223" t="str">
        <f t="shared" si="1"/>
        <v/>
      </c>
    </row>
    <row r="20" spans="1:29" ht="16.5" customHeight="1" x14ac:dyDescent="0.25">
      <c r="A20" s="224">
        <v>10</v>
      </c>
      <c r="B20" s="225"/>
      <c r="C20" s="226"/>
      <c r="D20" s="227"/>
      <c r="E20" s="228"/>
      <c r="F20" s="228"/>
      <c r="G20" s="228"/>
      <c r="H20" s="228"/>
      <c r="I20" s="228"/>
      <c r="J20" s="228"/>
      <c r="K20" s="228"/>
      <c r="L20" s="229"/>
      <c r="M20" s="230"/>
      <c r="N20" s="230"/>
      <c r="O20" s="231"/>
      <c r="P20" s="229"/>
      <c r="Q20" s="230"/>
      <c r="R20" s="230"/>
      <c r="S20" s="232"/>
      <c r="T20" s="229"/>
      <c r="U20" s="232"/>
      <c r="V20" s="233"/>
      <c r="W20" s="229"/>
      <c r="X20" s="232"/>
      <c r="Y20" s="229"/>
      <c r="Z20" s="230"/>
      <c r="AA20" s="234"/>
      <c r="AB20" s="235" t="str">
        <f t="shared" si="0"/>
        <v/>
      </c>
      <c r="AC20" s="236" t="str">
        <f t="shared" si="1"/>
        <v/>
      </c>
    </row>
    <row r="21" spans="1:29" ht="16.5" customHeight="1" x14ac:dyDescent="0.25">
      <c r="A21" s="237">
        <v>11</v>
      </c>
      <c r="B21" s="238"/>
      <c r="C21" s="239"/>
      <c r="D21" s="240"/>
      <c r="E21" s="241"/>
      <c r="F21" s="241"/>
      <c r="G21" s="241"/>
      <c r="H21" s="241"/>
      <c r="I21" s="241"/>
      <c r="J21" s="241"/>
      <c r="K21" s="241"/>
      <c r="L21" s="242"/>
      <c r="M21" s="243"/>
      <c r="N21" s="243"/>
      <c r="O21" s="244"/>
      <c r="P21" s="242"/>
      <c r="Q21" s="243"/>
      <c r="R21" s="243"/>
      <c r="S21" s="245"/>
      <c r="T21" s="242"/>
      <c r="U21" s="245"/>
      <c r="V21" s="246"/>
      <c r="W21" s="242"/>
      <c r="X21" s="245"/>
      <c r="Y21" s="242"/>
      <c r="Z21" s="243"/>
      <c r="AA21" s="247"/>
      <c r="AB21" s="248" t="str">
        <f t="shared" si="0"/>
        <v/>
      </c>
      <c r="AC21" s="249" t="str">
        <f t="shared" si="1"/>
        <v/>
      </c>
    </row>
    <row r="22" spans="1:29" ht="16.5" customHeight="1" x14ac:dyDescent="0.25">
      <c r="A22" s="211">
        <v>12</v>
      </c>
      <c r="B22" s="212"/>
      <c r="C22" s="213"/>
      <c r="D22" s="214"/>
      <c r="E22" s="215"/>
      <c r="F22" s="215"/>
      <c r="G22" s="215"/>
      <c r="H22" s="215"/>
      <c r="I22" s="215"/>
      <c r="J22" s="215"/>
      <c r="K22" s="215"/>
      <c r="L22" s="216"/>
      <c r="M22" s="217"/>
      <c r="N22" s="217"/>
      <c r="O22" s="218"/>
      <c r="P22" s="216"/>
      <c r="Q22" s="217"/>
      <c r="R22" s="217"/>
      <c r="S22" s="219"/>
      <c r="T22" s="216"/>
      <c r="U22" s="219"/>
      <c r="V22" s="220"/>
      <c r="W22" s="216"/>
      <c r="X22" s="219"/>
      <c r="Y22" s="216"/>
      <c r="Z22" s="217"/>
      <c r="AA22" s="221"/>
      <c r="AB22" s="222" t="str">
        <f t="shared" si="0"/>
        <v/>
      </c>
      <c r="AC22" s="223" t="str">
        <f t="shared" si="1"/>
        <v/>
      </c>
    </row>
    <row r="23" spans="1:29" ht="16.5" customHeight="1" x14ac:dyDescent="0.25">
      <c r="A23" s="211">
        <v>13</v>
      </c>
      <c r="B23" s="212"/>
      <c r="C23" s="213"/>
      <c r="D23" s="214"/>
      <c r="E23" s="215"/>
      <c r="F23" s="215"/>
      <c r="G23" s="215"/>
      <c r="H23" s="215"/>
      <c r="I23" s="215"/>
      <c r="J23" s="215"/>
      <c r="K23" s="215"/>
      <c r="L23" s="216"/>
      <c r="M23" s="217"/>
      <c r="N23" s="217"/>
      <c r="O23" s="218"/>
      <c r="P23" s="216"/>
      <c r="Q23" s="217"/>
      <c r="R23" s="217"/>
      <c r="S23" s="219"/>
      <c r="T23" s="216"/>
      <c r="U23" s="219"/>
      <c r="V23" s="220"/>
      <c r="W23" s="216"/>
      <c r="X23" s="219"/>
      <c r="Y23" s="216"/>
      <c r="Z23" s="217"/>
      <c r="AA23" s="221"/>
      <c r="AB23" s="222" t="str">
        <f t="shared" si="0"/>
        <v/>
      </c>
      <c r="AC23" s="223" t="str">
        <f t="shared" si="1"/>
        <v/>
      </c>
    </row>
    <row r="24" spans="1:29" ht="16.5" customHeight="1" x14ac:dyDescent="0.25">
      <c r="A24" s="211">
        <v>14</v>
      </c>
      <c r="B24" s="212"/>
      <c r="C24" s="213"/>
      <c r="D24" s="214"/>
      <c r="E24" s="215"/>
      <c r="F24" s="215"/>
      <c r="G24" s="215"/>
      <c r="H24" s="215"/>
      <c r="I24" s="215"/>
      <c r="J24" s="215"/>
      <c r="K24" s="215"/>
      <c r="L24" s="216"/>
      <c r="M24" s="217"/>
      <c r="N24" s="217"/>
      <c r="O24" s="218"/>
      <c r="P24" s="216"/>
      <c r="Q24" s="217"/>
      <c r="R24" s="217"/>
      <c r="S24" s="219"/>
      <c r="T24" s="216"/>
      <c r="U24" s="219"/>
      <c r="V24" s="220"/>
      <c r="W24" s="216"/>
      <c r="X24" s="219"/>
      <c r="Y24" s="216"/>
      <c r="Z24" s="217"/>
      <c r="AA24" s="221"/>
      <c r="AB24" s="222" t="str">
        <f t="shared" si="0"/>
        <v/>
      </c>
      <c r="AC24" s="223" t="str">
        <f t="shared" si="1"/>
        <v/>
      </c>
    </row>
    <row r="25" spans="1:29" ht="16.5" customHeight="1" x14ac:dyDescent="0.25">
      <c r="A25" s="224">
        <v>15</v>
      </c>
      <c r="B25" s="225"/>
      <c r="C25" s="226"/>
      <c r="D25" s="227"/>
      <c r="E25" s="228"/>
      <c r="F25" s="228"/>
      <c r="G25" s="228"/>
      <c r="H25" s="228"/>
      <c r="I25" s="228"/>
      <c r="J25" s="228"/>
      <c r="K25" s="228"/>
      <c r="L25" s="229"/>
      <c r="M25" s="230"/>
      <c r="N25" s="230"/>
      <c r="O25" s="231"/>
      <c r="P25" s="229"/>
      <c r="Q25" s="230"/>
      <c r="R25" s="230"/>
      <c r="S25" s="232"/>
      <c r="T25" s="229"/>
      <c r="U25" s="232"/>
      <c r="V25" s="233"/>
      <c r="W25" s="229"/>
      <c r="X25" s="232"/>
      <c r="Y25" s="229"/>
      <c r="Z25" s="230"/>
      <c r="AA25" s="234"/>
      <c r="AB25" s="235" t="str">
        <f t="shared" si="0"/>
        <v/>
      </c>
      <c r="AC25" s="236" t="str">
        <f t="shared" si="1"/>
        <v/>
      </c>
    </row>
    <row r="26" spans="1:29" ht="16.5" customHeight="1" x14ac:dyDescent="0.25">
      <c r="A26" s="237">
        <v>16</v>
      </c>
      <c r="B26" s="238"/>
      <c r="C26" s="239"/>
      <c r="D26" s="240"/>
      <c r="E26" s="241"/>
      <c r="F26" s="241"/>
      <c r="G26" s="241"/>
      <c r="H26" s="241"/>
      <c r="I26" s="241"/>
      <c r="J26" s="241"/>
      <c r="K26" s="241"/>
      <c r="L26" s="242"/>
      <c r="M26" s="243"/>
      <c r="N26" s="243"/>
      <c r="O26" s="244"/>
      <c r="P26" s="242"/>
      <c r="Q26" s="243"/>
      <c r="R26" s="243"/>
      <c r="S26" s="245"/>
      <c r="T26" s="242"/>
      <c r="U26" s="245"/>
      <c r="V26" s="246"/>
      <c r="W26" s="242"/>
      <c r="X26" s="245"/>
      <c r="Y26" s="242"/>
      <c r="Z26" s="243"/>
      <c r="AA26" s="247"/>
      <c r="AB26" s="248" t="str">
        <f t="shared" si="0"/>
        <v/>
      </c>
      <c r="AC26" s="249" t="str">
        <f t="shared" si="1"/>
        <v/>
      </c>
    </row>
    <row r="27" spans="1:29" ht="16.5" customHeight="1" x14ac:dyDescent="0.25">
      <c r="A27" s="211">
        <v>17</v>
      </c>
      <c r="B27" s="212"/>
      <c r="C27" s="213"/>
      <c r="D27" s="214"/>
      <c r="E27" s="215"/>
      <c r="F27" s="215"/>
      <c r="G27" s="215"/>
      <c r="H27" s="215"/>
      <c r="I27" s="215"/>
      <c r="J27" s="215"/>
      <c r="K27" s="215"/>
      <c r="L27" s="216"/>
      <c r="M27" s="217"/>
      <c r="N27" s="217"/>
      <c r="O27" s="218"/>
      <c r="P27" s="216"/>
      <c r="Q27" s="217"/>
      <c r="R27" s="217"/>
      <c r="S27" s="219"/>
      <c r="T27" s="216"/>
      <c r="U27" s="219"/>
      <c r="V27" s="220"/>
      <c r="W27" s="216"/>
      <c r="X27" s="219"/>
      <c r="Y27" s="216"/>
      <c r="Z27" s="217"/>
      <c r="AA27" s="221"/>
      <c r="AB27" s="222" t="str">
        <f t="shared" si="0"/>
        <v/>
      </c>
      <c r="AC27" s="223" t="str">
        <f t="shared" si="1"/>
        <v/>
      </c>
    </row>
    <row r="28" spans="1:29" ht="16.5" customHeight="1" x14ac:dyDescent="0.25">
      <c r="A28" s="211">
        <v>18</v>
      </c>
      <c r="B28" s="212"/>
      <c r="C28" s="213"/>
      <c r="D28" s="214"/>
      <c r="E28" s="215"/>
      <c r="F28" s="215"/>
      <c r="G28" s="215"/>
      <c r="H28" s="215"/>
      <c r="I28" s="215"/>
      <c r="J28" s="215"/>
      <c r="K28" s="215"/>
      <c r="L28" s="216"/>
      <c r="M28" s="217"/>
      <c r="N28" s="217"/>
      <c r="O28" s="218"/>
      <c r="P28" s="216"/>
      <c r="Q28" s="217"/>
      <c r="R28" s="217"/>
      <c r="S28" s="219"/>
      <c r="T28" s="216"/>
      <c r="U28" s="219"/>
      <c r="V28" s="220"/>
      <c r="W28" s="216"/>
      <c r="X28" s="219"/>
      <c r="Y28" s="216"/>
      <c r="Z28" s="217"/>
      <c r="AA28" s="221"/>
      <c r="AB28" s="222" t="str">
        <f t="shared" si="0"/>
        <v/>
      </c>
      <c r="AC28" s="223" t="str">
        <f t="shared" si="1"/>
        <v/>
      </c>
    </row>
    <row r="29" spans="1:29" ht="16.5" customHeight="1" x14ac:dyDescent="0.25">
      <c r="A29" s="211">
        <v>19</v>
      </c>
      <c r="B29" s="212"/>
      <c r="C29" s="213"/>
      <c r="D29" s="214"/>
      <c r="E29" s="215"/>
      <c r="F29" s="215"/>
      <c r="G29" s="215"/>
      <c r="H29" s="215"/>
      <c r="I29" s="215"/>
      <c r="J29" s="215"/>
      <c r="K29" s="215"/>
      <c r="L29" s="216"/>
      <c r="M29" s="217"/>
      <c r="N29" s="217"/>
      <c r="O29" s="218"/>
      <c r="P29" s="216"/>
      <c r="Q29" s="217"/>
      <c r="R29" s="217"/>
      <c r="S29" s="219"/>
      <c r="T29" s="216"/>
      <c r="U29" s="219"/>
      <c r="V29" s="220"/>
      <c r="W29" s="216"/>
      <c r="X29" s="219"/>
      <c r="Y29" s="216"/>
      <c r="Z29" s="217"/>
      <c r="AA29" s="221"/>
      <c r="AB29" s="222" t="str">
        <f t="shared" si="0"/>
        <v/>
      </c>
      <c r="AC29" s="223" t="str">
        <f t="shared" si="1"/>
        <v/>
      </c>
    </row>
    <row r="30" spans="1:29" ht="16.5" customHeight="1" x14ac:dyDescent="0.25">
      <c r="A30" s="224">
        <v>20</v>
      </c>
      <c r="B30" s="225"/>
      <c r="C30" s="226"/>
      <c r="D30" s="227"/>
      <c r="E30" s="228"/>
      <c r="F30" s="228"/>
      <c r="G30" s="228"/>
      <c r="H30" s="228"/>
      <c r="I30" s="228"/>
      <c r="J30" s="228"/>
      <c r="K30" s="228"/>
      <c r="L30" s="229"/>
      <c r="M30" s="230"/>
      <c r="N30" s="230"/>
      <c r="O30" s="231"/>
      <c r="P30" s="229"/>
      <c r="Q30" s="230"/>
      <c r="R30" s="230"/>
      <c r="S30" s="232"/>
      <c r="T30" s="229"/>
      <c r="U30" s="232"/>
      <c r="V30" s="233"/>
      <c r="W30" s="229"/>
      <c r="X30" s="232"/>
      <c r="Y30" s="229"/>
      <c r="Z30" s="230"/>
      <c r="AA30" s="234"/>
      <c r="AB30" s="235" t="str">
        <f t="shared" si="0"/>
        <v/>
      </c>
      <c r="AC30" s="236" t="str">
        <f t="shared" si="1"/>
        <v/>
      </c>
    </row>
    <row r="31" spans="1:29" ht="16.5" customHeight="1" x14ac:dyDescent="0.25">
      <c r="A31" s="237">
        <v>21</v>
      </c>
      <c r="B31" s="238"/>
      <c r="C31" s="239"/>
      <c r="D31" s="240"/>
      <c r="E31" s="241"/>
      <c r="F31" s="241"/>
      <c r="G31" s="241"/>
      <c r="H31" s="241"/>
      <c r="I31" s="241"/>
      <c r="J31" s="241"/>
      <c r="K31" s="241"/>
      <c r="L31" s="242"/>
      <c r="M31" s="243"/>
      <c r="N31" s="243"/>
      <c r="O31" s="244"/>
      <c r="P31" s="242"/>
      <c r="Q31" s="243"/>
      <c r="R31" s="243"/>
      <c r="S31" s="245"/>
      <c r="T31" s="242"/>
      <c r="U31" s="245"/>
      <c r="V31" s="246"/>
      <c r="W31" s="242"/>
      <c r="X31" s="245"/>
      <c r="Y31" s="242"/>
      <c r="Z31" s="243"/>
      <c r="AA31" s="247"/>
      <c r="AB31" s="248" t="str">
        <f t="shared" si="0"/>
        <v/>
      </c>
      <c r="AC31" s="249" t="str">
        <f t="shared" si="1"/>
        <v/>
      </c>
    </row>
    <row r="32" spans="1:29" ht="16.5" customHeight="1" x14ac:dyDescent="0.25">
      <c r="A32" s="211">
        <v>22</v>
      </c>
      <c r="B32" s="212"/>
      <c r="C32" s="213"/>
      <c r="D32" s="214"/>
      <c r="E32" s="215"/>
      <c r="F32" s="215"/>
      <c r="G32" s="215"/>
      <c r="H32" s="215"/>
      <c r="I32" s="215"/>
      <c r="J32" s="215"/>
      <c r="K32" s="215"/>
      <c r="L32" s="216"/>
      <c r="M32" s="217"/>
      <c r="N32" s="217"/>
      <c r="O32" s="218"/>
      <c r="P32" s="216"/>
      <c r="Q32" s="217"/>
      <c r="R32" s="217"/>
      <c r="S32" s="219"/>
      <c r="T32" s="216"/>
      <c r="U32" s="219"/>
      <c r="V32" s="220"/>
      <c r="W32" s="216"/>
      <c r="X32" s="219"/>
      <c r="Y32" s="216"/>
      <c r="Z32" s="217"/>
      <c r="AA32" s="221"/>
      <c r="AB32" s="222" t="str">
        <f t="shared" si="0"/>
        <v/>
      </c>
      <c r="AC32" s="223" t="str">
        <f t="shared" si="1"/>
        <v/>
      </c>
    </row>
    <row r="33" spans="1:29" ht="16.5" customHeight="1" x14ac:dyDescent="0.25">
      <c r="A33" s="211">
        <v>23</v>
      </c>
      <c r="B33" s="212"/>
      <c r="C33" s="213"/>
      <c r="D33" s="214"/>
      <c r="E33" s="215"/>
      <c r="F33" s="215"/>
      <c r="G33" s="215"/>
      <c r="H33" s="215"/>
      <c r="I33" s="215"/>
      <c r="J33" s="215"/>
      <c r="K33" s="215"/>
      <c r="L33" s="216"/>
      <c r="M33" s="217"/>
      <c r="N33" s="217"/>
      <c r="O33" s="218"/>
      <c r="P33" s="216"/>
      <c r="Q33" s="217"/>
      <c r="R33" s="217"/>
      <c r="S33" s="219"/>
      <c r="T33" s="216"/>
      <c r="U33" s="219"/>
      <c r="V33" s="220"/>
      <c r="W33" s="216"/>
      <c r="X33" s="219"/>
      <c r="Y33" s="216"/>
      <c r="Z33" s="217"/>
      <c r="AA33" s="221"/>
      <c r="AB33" s="222" t="str">
        <f t="shared" si="0"/>
        <v/>
      </c>
      <c r="AC33" s="223" t="str">
        <f t="shared" si="1"/>
        <v/>
      </c>
    </row>
    <row r="34" spans="1:29" ht="16.5" customHeight="1" x14ac:dyDescent="0.25">
      <c r="A34" s="211">
        <v>24</v>
      </c>
      <c r="B34" s="212"/>
      <c r="C34" s="213"/>
      <c r="D34" s="214"/>
      <c r="E34" s="215"/>
      <c r="F34" s="215"/>
      <c r="G34" s="215"/>
      <c r="H34" s="215"/>
      <c r="I34" s="215"/>
      <c r="J34" s="215"/>
      <c r="K34" s="215"/>
      <c r="L34" s="216"/>
      <c r="M34" s="217"/>
      <c r="N34" s="217"/>
      <c r="O34" s="218"/>
      <c r="P34" s="216"/>
      <c r="Q34" s="217"/>
      <c r="R34" s="217"/>
      <c r="S34" s="219"/>
      <c r="T34" s="216"/>
      <c r="U34" s="219"/>
      <c r="V34" s="220"/>
      <c r="W34" s="216"/>
      <c r="X34" s="219"/>
      <c r="Y34" s="216"/>
      <c r="Z34" s="217"/>
      <c r="AA34" s="221"/>
      <c r="AB34" s="222" t="str">
        <f t="shared" si="0"/>
        <v/>
      </c>
      <c r="AC34" s="223" t="str">
        <f t="shared" si="1"/>
        <v/>
      </c>
    </row>
    <row r="35" spans="1:29" ht="16.5" customHeight="1" x14ac:dyDescent="0.25">
      <c r="A35" s="224">
        <v>25</v>
      </c>
      <c r="B35" s="225"/>
      <c r="C35" s="226"/>
      <c r="D35" s="227"/>
      <c r="E35" s="228"/>
      <c r="F35" s="228"/>
      <c r="G35" s="228"/>
      <c r="H35" s="228"/>
      <c r="I35" s="228"/>
      <c r="J35" s="228"/>
      <c r="K35" s="228"/>
      <c r="L35" s="229"/>
      <c r="M35" s="230"/>
      <c r="N35" s="230"/>
      <c r="O35" s="231"/>
      <c r="P35" s="229"/>
      <c r="Q35" s="230"/>
      <c r="R35" s="230"/>
      <c r="S35" s="232"/>
      <c r="T35" s="229"/>
      <c r="U35" s="232"/>
      <c r="V35" s="233"/>
      <c r="W35" s="229"/>
      <c r="X35" s="232"/>
      <c r="Y35" s="229"/>
      <c r="Z35" s="230"/>
      <c r="AA35" s="234"/>
      <c r="AB35" s="235" t="str">
        <f t="shared" si="0"/>
        <v/>
      </c>
      <c r="AC35" s="236" t="str">
        <f t="shared" si="1"/>
        <v/>
      </c>
    </row>
    <row r="36" spans="1:29" ht="16.5" customHeight="1" x14ac:dyDescent="0.25">
      <c r="A36" s="237">
        <v>26</v>
      </c>
      <c r="B36" s="238"/>
      <c r="C36" s="239"/>
      <c r="D36" s="240"/>
      <c r="E36" s="241"/>
      <c r="F36" s="241"/>
      <c r="G36" s="241"/>
      <c r="H36" s="241"/>
      <c r="I36" s="241"/>
      <c r="J36" s="241"/>
      <c r="K36" s="241"/>
      <c r="L36" s="242"/>
      <c r="M36" s="243"/>
      <c r="N36" s="243"/>
      <c r="O36" s="244"/>
      <c r="P36" s="242"/>
      <c r="Q36" s="243"/>
      <c r="R36" s="243"/>
      <c r="S36" s="245"/>
      <c r="T36" s="242"/>
      <c r="U36" s="245"/>
      <c r="V36" s="246"/>
      <c r="W36" s="242"/>
      <c r="X36" s="245"/>
      <c r="Y36" s="242"/>
      <c r="Z36" s="243"/>
      <c r="AA36" s="247"/>
      <c r="AB36" s="248" t="str">
        <f t="shared" si="0"/>
        <v/>
      </c>
      <c r="AC36" s="249" t="str">
        <f t="shared" si="1"/>
        <v/>
      </c>
    </row>
    <row r="37" spans="1:29" ht="16.5" customHeight="1" x14ac:dyDescent="0.25">
      <c r="A37" s="211">
        <v>27</v>
      </c>
      <c r="B37" s="212"/>
      <c r="C37" s="213"/>
      <c r="D37" s="214"/>
      <c r="E37" s="215"/>
      <c r="F37" s="215"/>
      <c r="G37" s="215"/>
      <c r="H37" s="215"/>
      <c r="I37" s="215"/>
      <c r="J37" s="215"/>
      <c r="K37" s="215"/>
      <c r="L37" s="216"/>
      <c r="M37" s="217"/>
      <c r="N37" s="217"/>
      <c r="O37" s="218"/>
      <c r="P37" s="216"/>
      <c r="Q37" s="217"/>
      <c r="R37" s="217"/>
      <c r="S37" s="219"/>
      <c r="T37" s="216"/>
      <c r="U37" s="219"/>
      <c r="V37" s="220"/>
      <c r="W37" s="216"/>
      <c r="X37" s="219"/>
      <c r="Y37" s="216"/>
      <c r="Z37" s="217"/>
      <c r="AA37" s="221"/>
      <c r="AB37" s="222" t="str">
        <f t="shared" si="0"/>
        <v/>
      </c>
      <c r="AC37" s="223" t="str">
        <f t="shared" si="1"/>
        <v/>
      </c>
    </row>
    <row r="38" spans="1:29" ht="16.5" customHeight="1" x14ac:dyDescent="0.25">
      <c r="A38" s="211">
        <v>28</v>
      </c>
      <c r="B38" s="212"/>
      <c r="C38" s="213"/>
      <c r="D38" s="214"/>
      <c r="E38" s="215"/>
      <c r="F38" s="215"/>
      <c r="G38" s="215"/>
      <c r="H38" s="215"/>
      <c r="I38" s="215"/>
      <c r="J38" s="215"/>
      <c r="K38" s="215"/>
      <c r="L38" s="216"/>
      <c r="M38" s="217"/>
      <c r="N38" s="217"/>
      <c r="O38" s="218"/>
      <c r="P38" s="216"/>
      <c r="Q38" s="217"/>
      <c r="R38" s="217"/>
      <c r="S38" s="219"/>
      <c r="T38" s="216"/>
      <c r="U38" s="219"/>
      <c r="V38" s="220"/>
      <c r="W38" s="216"/>
      <c r="X38" s="219"/>
      <c r="Y38" s="216"/>
      <c r="Z38" s="217"/>
      <c r="AA38" s="221"/>
      <c r="AB38" s="222" t="str">
        <f t="shared" si="0"/>
        <v/>
      </c>
      <c r="AC38" s="223" t="str">
        <f t="shared" si="1"/>
        <v/>
      </c>
    </row>
    <row r="39" spans="1:29" ht="16.5" customHeight="1" x14ac:dyDescent="0.25">
      <c r="A39" s="211">
        <v>29</v>
      </c>
      <c r="B39" s="212"/>
      <c r="C39" s="213"/>
      <c r="D39" s="214"/>
      <c r="E39" s="215"/>
      <c r="F39" s="215"/>
      <c r="G39" s="215"/>
      <c r="H39" s="215"/>
      <c r="I39" s="215"/>
      <c r="J39" s="215"/>
      <c r="K39" s="215"/>
      <c r="L39" s="216"/>
      <c r="M39" s="217"/>
      <c r="N39" s="217"/>
      <c r="O39" s="218"/>
      <c r="P39" s="216"/>
      <c r="Q39" s="217"/>
      <c r="R39" s="217"/>
      <c r="S39" s="219"/>
      <c r="T39" s="216"/>
      <c r="U39" s="219"/>
      <c r="V39" s="220"/>
      <c r="W39" s="216"/>
      <c r="X39" s="219"/>
      <c r="Y39" s="216"/>
      <c r="Z39" s="217"/>
      <c r="AA39" s="221"/>
      <c r="AB39" s="222" t="str">
        <f t="shared" si="0"/>
        <v/>
      </c>
      <c r="AC39" s="223" t="str">
        <f t="shared" si="1"/>
        <v/>
      </c>
    </row>
    <row r="40" spans="1:29" ht="16.5" customHeight="1" thickBot="1" x14ac:dyDescent="0.3">
      <c r="A40" s="224">
        <v>30</v>
      </c>
      <c r="B40" s="250"/>
      <c r="C40" s="251"/>
      <c r="D40" s="252"/>
      <c r="E40" s="253"/>
      <c r="F40" s="253"/>
      <c r="G40" s="253"/>
      <c r="H40" s="253"/>
      <c r="I40" s="253"/>
      <c r="J40" s="253"/>
      <c r="K40" s="253"/>
      <c r="L40" s="254"/>
      <c r="M40" s="255"/>
      <c r="N40" s="255"/>
      <c r="O40" s="256"/>
      <c r="P40" s="254"/>
      <c r="Q40" s="255"/>
      <c r="R40" s="255"/>
      <c r="S40" s="257"/>
      <c r="T40" s="254"/>
      <c r="U40" s="257"/>
      <c r="V40" s="258"/>
      <c r="W40" s="254"/>
      <c r="X40" s="257"/>
      <c r="Y40" s="254"/>
      <c r="Z40" s="255"/>
      <c r="AA40" s="259"/>
      <c r="AB40" s="235" t="str">
        <f t="shared" si="0"/>
        <v/>
      </c>
      <c r="AC40" s="236" t="str">
        <f t="shared" si="1"/>
        <v/>
      </c>
    </row>
    <row r="41" spans="1:29" ht="15.75" thickTop="1" x14ac:dyDescent="0.25">
      <c r="B41" s="269" t="s">
        <v>9</v>
      </c>
      <c r="C41" s="269"/>
      <c r="D41" s="101" t="str">
        <f>IF(COUNTBLANK(D11:D40)=30,"",SUM(D11:D40))</f>
        <v/>
      </c>
      <c r="E41" s="101" t="str">
        <f t="shared" ref="E41:AA41" si="2">IF(COUNTBLANK(E11:E40)=30,"",SUM(E11:E40))</f>
        <v/>
      </c>
      <c r="F41" s="101" t="str">
        <f t="shared" si="2"/>
        <v/>
      </c>
      <c r="G41" s="101" t="str">
        <f t="shared" si="2"/>
        <v/>
      </c>
      <c r="H41" s="101" t="str">
        <f t="shared" si="2"/>
        <v/>
      </c>
      <c r="I41" s="101" t="str">
        <f t="shared" si="2"/>
        <v/>
      </c>
      <c r="J41" s="101" t="str">
        <f t="shared" si="2"/>
        <v/>
      </c>
      <c r="K41" s="101" t="str">
        <f t="shared" si="2"/>
        <v/>
      </c>
      <c r="L41" s="147" t="str">
        <f t="shared" si="2"/>
        <v/>
      </c>
      <c r="M41" s="148" t="str">
        <f t="shared" si="2"/>
        <v/>
      </c>
      <c r="N41" s="148" t="str">
        <f t="shared" si="2"/>
        <v/>
      </c>
      <c r="O41" s="149" t="str">
        <f t="shared" si="2"/>
        <v/>
      </c>
      <c r="P41" s="147" t="str">
        <f t="shared" si="2"/>
        <v/>
      </c>
      <c r="Q41" s="148" t="str">
        <f t="shared" si="2"/>
        <v/>
      </c>
      <c r="R41" s="148" t="str">
        <f t="shared" si="2"/>
        <v/>
      </c>
      <c r="S41" s="149" t="str">
        <f t="shared" si="2"/>
        <v/>
      </c>
      <c r="T41" s="147" t="str">
        <f t="shared" si="2"/>
        <v/>
      </c>
      <c r="U41" s="149" t="str">
        <f t="shared" si="2"/>
        <v/>
      </c>
      <c r="V41" s="101" t="str">
        <f t="shared" si="2"/>
        <v/>
      </c>
      <c r="W41" s="147" t="str">
        <f t="shared" si="2"/>
        <v/>
      </c>
      <c r="X41" s="149" t="str">
        <f t="shared" si="2"/>
        <v/>
      </c>
      <c r="Y41" s="101" t="str">
        <f t="shared" si="2"/>
        <v/>
      </c>
      <c r="Z41" s="101" t="str">
        <f t="shared" si="2"/>
        <v/>
      </c>
      <c r="AA41" s="101" t="str">
        <f t="shared" si="2"/>
        <v/>
      </c>
      <c r="AB41" s="84"/>
      <c r="AC41" s="84"/>
    </row>
    <row r="42" spans="1:29" x14ac:dyDescent="0.25">
      <c r="B42" s="270" t="s">
        <v>10</v>
      </c>
      <c r="C42" s="270"/>
      <c r="D42" s="115" t="str">
        <f>IF(COUNTBLANK(D11:D40)=30,"",D41/($O$3*1))</f>
        <v/>
      </c>
      <c r="E42" s="115" t="str">
        <f>IF(COUNTBLANK(E11:E40)=30,"",E41/($O$3*1))</f>
        <v/>
      </c>
      <c r="F42" s="115" t="str">
        <f>IF(COUNTBLANK(F11:F40)=30,"",F41/($O$3*4))</f>
        <v/>
      </c>
      <c r="G42" s="115" t="str">
        <f>IF(COUNTBLANK(G11:G40)=30,"",G41/($O$3*4))</f>
        <v/>
      </c>
      <c r="H42" s="115" t="str">
        <f t="shared" ref="H42:AA42" si="3">IF(COUNTBLANK(H11:H40)=30,"",H41/($O$3*1))</f>
        <v/>
      </c>
      <c r="I42" s="115" t="str">
        <f t="shared" si="3"/>
        <v/>
      </c>
      <c r="J42" s="115" t="str">
        <f t="shared" si="3"/>
        <v/>
      </c>
      <c r="K42" s="115" t="str">
        <f t="shared" si="3"/>
        <v/>
      </c>
      <c r="L42" s="150" t="str">
        <f t="shared" si="3"/>
        <v/>
      </c>
      <c r="M42" s="151" t="str">
        <f t="shared" si="3"/>
        <v/>
      </c>
      <c r="N42" s="151" t="str">
        <f t="shared" si="3"/>
        <v/>
      </c>
      <c r="O42" s="152" t="str">
        <f t="shared" si="3"/>
        <v/>
      </c>
      <c r="P42" s="150" t="str">
        <f t="shared" si="3"/>
        <v/>
      </c>
      <c r="Q42" s="151" t="str">
        <f t="shared" si="3"/>
        <v/>
      </c>
      <c r="R42" s="151" t="str">
        <f t="shared" si="3"/>
        <v/>
      </c>
      <c r="S42" s="152" t="str">
        <f t="shared" si="3"/>
        <v/>
      </c>
      <c r="T42" s="150" t="str">
        <f t="shared" si="3"/>
        <v/>
      </c>
      <c r="U42" s="152" t="str">
        <f t="shared" si="3"/>
        <v/>
      </c>
      <c r="V42" s="115" t="str">
        <f t="shared" si="3"/>
        <v/>
      </c>
      <c r="W42" s="150" t="str">
        <f t="shared" si="3"/>
        <v/>
      </c>
      <c r="X42" s="152" t="str">
        <f t="shared" si="3"/>
        <v/>
      </c>
      <c r="Y42" s="115" t="str">
        <f t="shared" si="3"/>
        <v/>
      </c>
      <c r="Z42" s="115" t="str">
        <f t="shared" si="3"/>
        <v/>
      </c>
      <c r="AA42" s="115" t="str">
        <f t="shared" si="3"/>
        <v/>
      </c>
      <c r="AB42" s="84"/>
      <c r="AC42" s="84"/>
    </row>
    <row r="43" spans="1:29" x14ac:dyDescent="0.25">
      <c r="B43" s="84"/>
      <c r="C43" s="84"/>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row>
    <row r="44" spans="1:29" x14ac:dyDescent="0.25">
      <c r="B44" s="284"/>
      <c r="C44" s="284"/>
      <c r="D44" s="84"/>
      <c r="E44" s="260"/>
      <c r="F44" s="260"/>
      <c r="G44" s="260"/>
      <c r="P44" s="265" t="s">
        <v>11</v>
      </c>
      <c r="Q44" s="265"/>
      <c r="R44" s="265"/>
      <c r="S44" s="265"/>
      <c r="T44" s="102">
        <v>1</v>
      </c>
      <c r="U44" s="102">
        <v>2</v>
      </c>
      <c r="V44" s="102">
        <v>3</v>
      </c>
      <c r="W44" s="102">
        <v>4</v>
      </c>
      <c r="X44" s="102">
        <v>5</v>
      </c>
      <c r="Y44" s="102">
        <v>6</v>
      </c>
      <c r="Z44" s="288" t="s">
        <v>12</v>
      </c>
      <c r="AA44" s="289"/>
      <c r="AB44" s="103"/>
    </row>
    <row r="45" spans="1:29" x14ac:dyDescent="0.25">
      <c r="B45" s="84"/>
      <c r="C45" s="84"/>
      <c r="D45" s="84"/>
      <c r="E45" s="260"/>
      <c r="F45" s="260"/>
      <c r="G45" s="260"/>
      <c r="P45" s="265" t="s">
        <v>13</v>
      </c>
      <c r="Q45" s="265"/>
      <c r="R45" s="265"/>
      <c r="S45" s="265"/>
      <c r="T45" s="43" t="str">
        <f>IF(COUNTBLANK($AC$11:$AC$40)=30,"",COUNTIF($AC$11:$AC$40,"1"))</f>
        <v/>
      </c>
      <c r="U45" s="43" t="str">
        <f>IF(COUNTBLANK($AC$11:$AC$40)=30,"",COUNTIF($AC$11:$AC$40,"2"))</f>
        <v/>
      </c>
      <c r="V45" s="43" t="str">
        <f>IF(COUNTBLANK($AC$11:$AC$40)=30,"",COUNTIF($AC$11:$AC$40,"3"))</f>
        <v/>
      </c>
      <c r="W45" s="43" t="str">
        <f>IF(COUNTBLANK($AC$11:$AC$40)=30,"",COUNTIF($AC$11:$AC$40,"4"))</f>
        <v/>
      </c>
      <c r="X45" s="43" t="str">
        <f>IF(COUNTBLANK($AC$11:$AC$40)=30,"",COUNTIF($AC$11:$AC$40,"5"))</f>
        <v/>
      </c>
      <c r="Y45" s="43" t="str">
        <f>IF(COUNTBLANK($AC$11:$AC$40)=30,"",COUNTIF($AC$11:$AC$40,"6"))</f>
        <v/>
      </c>
      <c r="Z45" s="261" t="str">
        <f>IF(COUNTBLANK(AC11:AC40)=30,"",(T44*T45+U44*U45+V44*V45+W44*W45+X44*X45+Y44*Y45)/AC48)</f>
        <v/>
      </c>
      <c r="AA45" s="262"/>
      <c r="AB45" s="104"/>
      <c r="AC45" s="84"/>
    </row>
    <row r="46" spans="1:29" x14ac:dyDescent="0.25">
      <c r="B46" s="84"/>
      <c r="C46" s="84"/>
      <c r="D46" s="84"/>
      <c r="E46" s="260"/>
      <c r="F46" s="260"/>
      <c r="G46" s="260"/>
      <c r="P46" s="265" t="s">
        <v>14</v>
      </c>
      <c r="Q46" s="265"/>
      <c r="R46" s="265"/>
      <c r="S46" s="265"/>
      <c r="T46" s="90" t="str">
        <f>IF(COUNTBLANK($C$11:$C$40)=30,"",COUNTIF($C$11:$C$40,"1"))</f>
        <v/>
      </c>
      <c r="U46" s="90" t="str">
        <f>IF(COUNTBLANK($C$11:$C$40)=30,"",COUNTIF($C$11:$C$40,"2"))</f>
        <v/>
      </c>
      <c r="V46" s="90" t="str">
        <f>IF(COUNTBLANK($C$11:$C$40)=30,"",COUNTIF($C$11:$C$40,"3"))</f>
        <v/>
      </c>
      <c r="W46" s="90" t="str">
        <f>IF(COUNTBLANK($C$11:$C$40)=30,"",COUNTIF($C$11:$C$40,"4"))</f>
        <v/>
      </c>
      <c r="X46" s="90" t="str">
        <f>IF(COUNTBLANK($C$11:$C$40)=30,"",COUNTIF($C$11:$C$40,"5"))</f>
        <v/>
      </c>
      <c r="Y46" s="90" t="str">
        <f>IF(COUNTBLANK($C$11:$C$40)=30,"",COUNTIF($C$11:$C$40,"6"))</f>
        <v/>
      </c>
      <c r="Z46" s="261" t="str">
        <f>IF(COUNTBLANK(C11:C40)=30,"",(T44*T46+U44*U46+V44*V46+W44*W46+X44*X46+Y44*Y46)/C48)</f>
        <v/>
      </c>
      <c r="AA46" s="262"/>
      <c r="AB46" s="104"/>
      <c r="AC46" s="84"/>
    </row>
    <row r="47" spans="1:29" x14ac:dyDescent="0.25">
      <c r="B47" s="84"/>
      <c r="C47" s="84"/>
      <c r="D47" s="84"/>
      <c r="E47" s="260"/>
      <c r="F47" s="260"/>
      <c r="G47" s="260"/>
      <c r="H47" s="84"/>
      <c r="I47" s="84"/>
      <c r="J47" s="84"/>
      <c r="K47" s="84"/>
      <c r="L47" s="84"/>
      <c r="M47" s="84"/>
      <c r="N47" s="84"/>
      <c r="O47" s="84"/>
      <c r="P47" s="84"/>
      <c r="Q47" s="84"/>
      <c r="R47" s="84"/>
      <c r="S47" s="84"/>
      <c r="T47" s="84"/>
      <c r="U47" s="84"/>
      <c r="V47" s="84"/>
      <c r="W47" s="84"/>
      <c r="X47" s="84"/>
      <c r="Y47" s="84"/>
      <c r="Z47" s="84"/>
      <c r="AA47" s="84"/>
      <c r="AB47" s="84"/>
      <c r="AC47" s="84"/>
    </row>
    <row r="48" spans="1:29" hidden="1" x14ac:dyDescent="0.25">
      <c r="C48" s="47">
        <f>COUNT(C11:C40)</f>
        <v>0</v>
      </c>
      <c r="AC48" s="83">
        <f>COUNT(AC11:AC40)</f>
        <v>0</v>
      </c>
    </row>
  </sheetData>
  <sheetProtection sheet="1" objects="1" scenarios="1"/>
  <mergeCells count="22">
    <mergeCell ref="O3:P3"/>
    <mergeCell ref="E3:F3"/>
    <mergeCell ref="B44:C44"/>
    <mergeCell ref="E44:G44"/>
    <mergeCell ref="D10:AA10"/>
    <mergeCell ref="Z44:AA44"/>
    <mergeCell ref="B41:C41"/>
    <mergeCell ref="B42:C42"/>
    <mergeCell ref="D5:K5"/>
    <mergeCell ref="L5:X5"/>
    <mergeCell ref="Y5:AA5"/>
    <mergeCell ref="E46:G46"/>
    <mergeCell ref="E47:G47"/>
    <mergeCell ref="Z45:AA45"/>
    <mergeCell ref="Z46:AA46"/>
    <mergeCell ref="AC5:AC8"/>
    <mergeCell ref="P44:S44"/>
    <mergeCell ref="P45:S45"/>
    <mergeCell ref="P46:S46"/>
    <mergeCell ref="AC9:AC10"/>
    <mergeCell ref="E45:G45"/>
    <mergeCell ref="AB5:AB8"/>
  </mergeCells>
  <dataValidations count="3">
    <dataValidation type="whole" allowBlank="1" showInputMessage="1" showErrorMessage="1" error="Sie dürfen nur Zahlen zwischen 1 und 6 eintragen!" sqref="C11:C40">
      <formula1>1</formula1>
      <formula2>6</formula2>
    </dataValidation>
    <dataValidation type="whole" allowBlank="1" showInputMessage="1" showErrorMessage="1" error="Sie dürfen nur die Zahlen 0 oder 1 eingeben!" sqref="D11:E40 H11:AA40">
      <formula1>0</formula1>
      <formula2>1</formula2>
    </dataValidation>
    <dataValidation type="whole" allowBlank="1" showInputMessage="1" showErrorMessage="1" error="Sie dürfen nur Zahlen zwischen 0 und 4 eingeben!" sqref="F11:G40">
      <formula1>0</formula1>
      <formula2>4</formula2>
    </dataValidation>
  </dataValidations>
  <pageMargins left="0.59055118110236227" right="0.31496062992125984" top="0.39370078740157483" bottom="0.39370078740157483" header="0.31496062992125984" footer="0.31496062992125984"/>
  <pageSetup paperSize="9" scale="82"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40"/>
  <sheetViews>
    <sheetView zoomScaleNormal="100" workbookViewId="0">
      <selection activeCell="N26" sqref="N26"/>
    </sheetView>
  </sheetViews>
  <sheetFormatPr baseColWidth="10" defaultRowHeight="15" x14ac:dyDescent="0.25"/>
  <sheetData>
    <row r="1" spans="1:11" ht="20.25" x14ac:dyDescent="0.3">
      <c r="A1" s="1" t="s">
        <v>26</v>
      </c>
      <c r="J1" s="133" t="s">
        <v>104</v>
      </c>
      <c r="K1" s="132" t="str">
        <f>IF(COUNTBLANK(Klasse!E3)=1,"",(Klasse!E3))</f>
        <v/>
      </c>
    </row>
    <row r="2" spans="1:11" ht="6" customHeight="1" x14ac:dyDescent="0.25"/>
    <row r="3" spans="1:11" x14ac:dyDescent="0.25">
      <c r="A3" s="119"/>
    </row>
    <row r="38" spans="1:11" ht="20.25" x14ac:dyDescent="0.3">
      <c r="A38" s="1" t="s">
        <v>26</v>
      </c>
      <c r="J38" s="133" t="s">
        <v>104</v>
      </c>
      <c r="K38" s="132" t="str">
        <f>IF(COUNTBLANK(Klasse!E3)=1,"",(Klasse!E3))</f>
        <v/>
      </c>
    </row>
    <row r="39" spans="1:11" ht="6.75" customHeight="1" x14ac:dyDescent="0.25"/>
    <row r="40" spans="1:11" x14ac:dyDescent="0.25">
      <c r="A40" s="119"/>
    </row>
  </sheetData>
  <sheetProtection sheet="1" objects="1" scenarios="1"/>
  <pageMargins left="0.39370078740157483" right="0.39370078740157483" top="0.39370078740157483" bottom="0.39370078740157483" header="0.31496062992125984" footer="0.31496062992125984"/>
  <pageSetup paperSize="9"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55"/>
  <sheetViews>
    <sheetView showGridLines="0" showZeros="0" workbookViewId="0">
      <selection activeCell="A3" sqref="A3:C3"/>
    </sheetView>
  </sheetViews>
  <sheetFormatPr baseColWidth="10" defaultRowHeight="15" x14ac:dyDescent="0.25"/>
  <cols>
    <col min="1" max="1" width="3.85546875" style="60" customWidth="1"/>
    <col min="2" max="2" width="81.28515625" style="46" customWidth="1"/>
    <col min="3" max="3" width="6.140625" style="47" customWidth="1"/>
    <col min="4" max="4" width="3.7109375" style="47" customWidth="1"/>
    <col min="5" max="5" width="7.85546875" style="47" customWidth="1"/>
    <col min="6" max="6" width="1.5703125" style="47" customWidth="1"/>
    <col min="7" max="10" width="7.85546875" style="47" customWidth="1"/>
    <col min="11" max="11" width="4.5703125" style="47" customWidth="1"/>
    <col min="12" max="16384" width="11.42578125" style="47"/>
  </cols>
  <sheetData>
    <row r="1" spans="1:10" ht="17.25" customHeight="1" thickBot="1" x14ac:dyDescent="0.3">
      <c r="A1" s="45" t="s">
        <v>37</v>
      </c>
      <c r="E1" s="295" t="s">
        <v>38</v>
      </c>
      <c r="F1" s="295"/>
      <c r="G1" s="295"/>
      <c r="H1" s="295"/>
      <c r="I1" s="295"/>
      <c r="J1" s="295"/>
    </row>
    <row r="2" spans="1:10" ht="60" customHeight="1" thickTop="1" x14ac:dyDescent="0.25">
      <c r="A2" s="296" t="s">
        <v>39</v>
      </c>
      <c r="B2" s="296"/>
      <c r="C2" s="296"/>
      <c r="D2" s="134"/>
      <c r="E2" s="297" t="s">
        <v>40</v>
      </c>
      <c r="F2" s="298"/>
      <c r="G2" s="298"/>
      <c r="H2" s="298"/>
      <c r="I2" s="298"/>
      <c r="J2" s="299"/>
    </row>
    <row r="3" spans="1:10" ht="26.25" customHeight="1" x14ac:dyDescent="0.25">
      <c r="A3" s="306" t="str">
        <f>IF(SUM(C10:C15)=SUM(C18:C23),"","Anzahl Halbjahresnoten UNGLEICH Anzahl Noten in der ZKA")</f>
        <v/>
      </c>
      <c r="B3" s="306"/>
      <c r="C3" s="306"/>
      <c r="D3" s="134"/>
      <c r="E3" s="300"/>
      <c r="F3" s="301"/>
      <c r="G3" s="301"/>
      <c r="H3" s="301"/>
      <c r="I3" s="301"/>
      <c r="J3" s="302"/>
    </row>
    <row r="4" spans="1:10" ht="19.5" customHeight="1" thickBot="1" x14ac:dyDescent="0.3">
      <c r="A4" s="307" t="s">
        <v>41</v>
      </c>
      <c r="B4" s="307"/>
      <c r="C4" s="307"/>
      <c r="D4" s="134"/>
      <c r="E4" s="300"/>
      <c r="F4" s="301"/>
      <c r="G4" s="301"/>
      <c r="H4" s="301"/>
      <c r="I4" s="301"/>
      <c r="J4" s="302"/>
    </row>
    <row r="5" spans="1:10" ht="15.75" customHeight="1" thickTop="1" thickBot="1" x14ac:dyDescent="0.3">
      <c r="A5" s="48"/>
      <c r="B5" s="48"/>
      <c r="C5" s="48" t="s">
        <v>42</v>
      </c>
      <c r="E5" s="303"/>
      <c r="F5" s="304"/>
      <c r="G5" s="304"/>
      <c r="H5" s="304"/>
      <c r="I5" s="304"/>
      <c r="J5" s="305"/>
    </row>
    <row r="6" spans="1:10" ht="16.5" thickTop="1" thickBot="1" x14ac:dyDescent="0.3">
      <c r="A6" s="49" t="s">
        <v>43</v>
      </c>
      <c r="B6" s="290" t="s">
        <v>44</v>
      </c>
      <c r="C6" s="290"/>
      <c r="D6" s="50"/>
      <c r="E6" s="116" t="s">
        <v>96</v>
      </c>
      <c r="F6" s="117"/>
      <c r="G6" s="116" t="s">
        <v>97</v>
      </c>
      <c r="H6" s="116" t="s">
        <v>98</v>
      </c>
      <c r="I6" s="116" t="s">
        <v>99</v>
      </c>
      <c r="J6" s="116" t="s">
        <v>100</v>
      </c>
    </row>
    <row r="7" spans="1:10" ht="15.75" thickTop="1" x14ac:dyDescent="0.25">
      <c r="A7" s="52"/>
      <c r="B7" s="53" t="s">
        <v>45</v>
      </c>
      <c r="C7" s="54" t="str">
        <f>IF(SUM(E7:J7)=0,"",SUM(E7:J7))</f>
        <v/>
      </c>
      <c r="D7" s="55"/>
      <c r="E7" s="56" t="str">
        <f>Klasse!O3</f>
        <v/>
      </c>
      <c r="F7" s="51"/>
      <c r="G7" s="57"/>
      <c r="H7" s="58"/>
      <c r="I7" s="58"/>
      <c r="J7" s="59"/>
    </row>
    <row r="8" spans="1:10" ht="6.75" customHeight="1" x14ac:dyDescent="0.25">
      <c r="C8" s="47" t="str">
        <f t="shared" ref="C8:C50" si="0">IF(SUM(E8:J8)=0,"",SUM(E8:J8))</f>
        <v/>
      </c>
      <c r="D8" s="61"/>
      <c r="E8" s="62"/>
      <c r="F8" s="51"/>
      <c r="G8" s="63"/>
      <c r="H8" s="64"/>
      <c r="I8" s="64"/>
      <c r="J8" s="65"/>
    </row>
    <row r="9" spans="1:10" x14ac:dyDescent="0.25">
      <c r="A9" s="49" t="s">
        <v>46</v>
      </c>
      <c r="B9" s="66" t="s">
        <v>106</v>
      </c>
      <c r="C9" s="66" t="str">
        <f t="shared" si="0"/>
        <v/>
      </c>
      <c r="D9" s="67"/>
      <c r="E9" s="62"/>
      <c r="F9" s="51"/>
      <c r="G9" s="63"/>
      <c r="H9" s="64"/>
      <c r="I9" s="64"/>
      <c r="J9" s="65"/>
    </row>
    <row r="10" spans="1:10" x14ac:dyDescent="0.25">
      <c r="B10" s="46" t="s">
        <v>47</v>
      </c>
      <c r="C10" s="54" t="str">
        <f t="shared" si="0"/>
        <v/>
      </c>
      <c r="D10" s="68"/>
      <c r="E10" s="69" t="str">
        <f>Klasse!T46</f>
        <v/>
      </c>
      <c r="F10" s="51"/>
      <c r="G10" s="70"/>
      <c r="H10" s="71"/>
      <c r="I10" s="71"/>
      <c r="J10" s="72"/>
    </row>
    <row r="11" spans="1:10" x14ac:dyDescent="0.25">
      <c r="B11" s="46" t="s">
        <v>48</v>
      </c>
      <c r="C11" s="54" t="str">
        <f t="shared" si="0"/>
        <v/>
      </c>
      <c r="D11" s="68"/>
      <c r="E11" s="69" t="str">
        <f>Klasse!U46</f>
        <v/>
      </c>
      <c r="F11" s="51"/>
      <c r="G11" s="70"/>
      <c r="H11" s="71"/>
      <c r="I11" s="71"/>
      <c r="J11" s="72"/>
    </row>
    <row r="12" spans="1:10" x14ac:dyDescent="0.25">
      <c r="B12" s="46" t="s">
        <v>49</v>
      </c>
      <c r="C12" s="54" t="str">
        <f t="shared" si="0"/>
        <v/>
      </c>
      <c r="D12" s="68"/>
      <c r="E12" s="69" t="str">
        <f>Klasse!V46</f>
        <v/>
      </c>
      <c r="F12" s="51"/>
      <c r="G12" s="70"/>
      <c r="H12" s="71"/>
      <c r="I12" s="71"/>
      <c r="J12" s="72"/>
    </row>
    <row r="13" spans="1:10" x14ac:dyDescent="0.25">
      <c r="B13" s="46" t="s">
        <v>50</v>
      </c>
      <c r="C13" s="54" t="str">
        <f t="shared" si="0"/>
        <v/>
      </c>
      <c r="D13" s="68"/>
      <c r="E13" s="69" t="str">
        <f>Klasse!W46</f>
        <v/>
      </c>
      <c r="F13" s="51"/>
      <c r="G13" s="70"/>
      <c r="H13" s="71"/>
      <c r="I13" s="71"/>
      <c r="J13" s="72"/>
    </row>
    <row r="14" spans="1:10" x14ac:dyDescent="0.25">
      <c r="B14" s="46" t="s">
        <v>51</v>
      </c>
      <c r="C14" s="54" t="str">
        <f t="shared" si="0"/>
        <v/>
      </c>
      <c r="D14" s="68"/>
      <c r="E14" s="69" t="str">
        <f>Klasse!X46</f>
        <v/>
      </c>
      <c r="F14" s="51"/>
      <c r="G14" s="70"/>
      <c r="H14" s="71"/>
      <c r="I14" s="71"/>
      <c r="J14" s="72"/>
    </row>
    <row r="15" spans="1:10" x14ac:dyDescent="0.25">
      <c r="B15" s="46" t="s">
        <v>52</v>
      </c>
      <c r="C15" s="54" t="str">
        <f t="shared" si="0"/>
        <v/>
      </c>
      <c r="D15" s="68"/>
      <c r="E15" s="69" t="str">
        <f>Klasse!Y46</f>
        <v/>
      </c>
      <c r="F15" s="51"/>
      <c r="G15" s="70"/>
      <c r="H15" s="71"/>
      <c r="I15" s="71"/>
      <c r="J15" s="72"/>
    </row>
    <row r="16" spans="1:10" ht="6.75" customHeight="1" x14ac:dyDescent="0.25">
      <c r="C16" s="47" t="str">
        <f t="shared" si="0"/>
        <v/>
      </c>
      <c r="D16" s="61"/>
      <c r="E16" s="62"/>
      <c r="F16" s="51"/>
      <c r="G16" s="63"/>
      <c r="H16" s="64"/>
      <c r="I16" s="64"/>
      <c r="J16" s="65"/>
    </row>
    <row r="17" spans="1:10" x14ac:dyDescent="0.25">
      <c r="A17" s="49" t="s">
        <v>53</v>
      </c>
      <c r="B17" s="66" t="s">
        <v>54</v>
      </c>
      <c r="C17" s="66" t="str">
        <f t="shared" si="0"/>
        <v/>
      </c>
      <c r="D17" s="67"/>
      <c r="E17" s="62"/>
      <c r="F17" s="51"/>
      <c r="G17" s="63"/>
      <c r="H17" s="64"/>
      <c r="I17" s="64"/>
      <c r="J17" s="65"/>
    </row>
    <row r="18" spans="1:10" x14ac:dyDescent="0.25">
      <c r="B18" s="46" t="s">
        <v>55</v>
      </c>
      <c r="C18" s="54" t="str">
        <f t="shared" si="0"/>
        <v/>
      </c>
      <c r="D18" s="68"/>
      <c r="E18" s="69" t="str">
        <f>Klasse!T45</f>
        <v/>
      </c>
      <c r="F18" s="51"/>
      <c r="G18" s="70"/>
      <c r="H18" s="71"/>
      <c r="I18" s="71"/>
      <c r="J18" s="72"/>
    </row>
    <row r="19" spans="1:10" x14ac:dyDescent="0.25">
      <c r="B19" s="46" t="s">
        <v>56</v>
      </c>
      <c r="C19" s="54" t="str">
        <f t="shared" si="0"/>
        <v/>
      </c>
      <c r="D19" s="68"/>
      <c r="E19" s="69" t="str">
        <f>Klasse!U45</f>
        <v/>
      </c>
      <c r="F19" s="51"/>
      <c r="G19" s="70"/>
      <c r="H19" s="71"/>
      <c r="I19" s="71"/>
      <c r="J19" s="72"/>
    </row>
    <row r="20" spans="1:10" x14ac:dyDescent="0.25">
      <c r="B20" s="46" t="s">
        <v>57</v>
      </c>
      <c r="C20" s="54" t="str">
        <f t="shared" si="0"/>
        <v/>
      </c>
      <c r="D20" s="68"/>
      <c r="E20" s="69" t="str">
        <f>Klasse!V45</f>
        <v/>
      </c>
      <c r="F20" s="51"/>
      <c r="G20" s="70"/>
      <c r="H20" s="71"/>
      <c r="I20" s="71"/>
      <c r="J20" s="72"/>
    </row>
    <row r="21" spans="1:10" x14ac:dyDescent="0.25">
      <c r="B21" s="46" t="s">
        <v>58</v>
      </c>
      <c r="C21" s="54" t="str">
        <f t="shared" si="0"/>
        <v/>
      </c>
      <c r="D21" s="68"/>
      <c r="E21" s="69" t="str">
        <f>Klasse!W45</f>
        <v/>
      </c>
      <c r="F21" s="51"/>
      <c r="G21" s="70"/>
      <c r="H21" s="71"/>
      <c r="I21" s="71"/>
      <c r="J21" s="72"/>
    </row>
    <row r="22" spans="1:10" x14ac:dyDescent="0.25">
      <c r="B22" s="46" t="s">
        <v>59</v>
      </c>
      <c r="C22" s="54" t="str">
        <f t="shared" si="0"/>
        <v/>
      </c>
      <c r="D22" s="68"/>
      <c r="E22" s="69" t="str">
        <f>Klasse!X45</f>
        <v/>
      </c>
      <c r="F22" s="51"/>
      <c r="G22" s="70"/>
      <c r="H22" s="71"/>
      <c r="I22" s="71"/>
      <c r="J22" s="72"/>
    </row>
    <row r="23" spans="1:10" x14ac:dyDescent="0.25">
      <c r="B23" s="46" t="s">
        <v>60</v>
      </c>
      <c r="C23" s="54" t="str">
        <f t="shared" si="0"/>
        <v/>
      </c>
      <c r="D23" s="68"/>
      <c r="E23" s="69" t="str">
        <f>Klasse!Y45</f>
        <v/>
      </c>
      <c r="F23" s="51"/>
      <c r="G23" s="70"/>
      <c r="H23" s="71"/>
      <c r="I23" s="71"/>
      <c r="J23" s="72"/>
    </row>
    <row r="24" spans="1:10" ht="6.75" customHeight="1" x14ac:dyDescent="0.25">
      <c r="C24" s="47" t="str">
        <f t="shared" si="0"/>
        <v/>
      </c>
      <c r="D24" s="61"/>
      <c r="E24" s="62"/>
      <c r="F24" s="51"/>
      <c r="G24" s="63"/>
      <c r="H24" s="64"/>
      <c r="I24" s="64"/>
      <c r="J24" s="65"/>
    </row>
    <row r="25" spans="1:10" ht="27" x14ac:dyDescent="0.25">
      <c r="A25" s="49" t="s">
        <v>61</v>
      </c>
      <c r="B25" s="73" t="s">
        <v>62</v>
      </c>
      <c r="C25" s="66" t="str">
        <f t="shared" si="0"/>
        <v/>
      </c>
      <c r="D25" s="67"/>
      <c r="E25" s="62"/>
      <c r="F25" s="51"/>
      <c r="G25" s="63"/>
      <c r="H25" s="64"/>
      <c r="I25" s="64"/>
      <c r="J25" s="65"/>
    </row>
    <row r="26" spans="1:10" x14ac:dyDescent="0.25">
      <c r="B26" s="46" t="s">
        <v>77</v>
      </c>
      <c r="C26" s="54" t="str">
        <f t="shared" si="0"/>
        <v/>
      </c>
      <c r="D26" s="68"/>
      <c r="E26" s="69" t="str">
        <f>Klasse!D41</f>
        <v/>
      </c>
      <c r="F26" s="51"/>
      <c r="G26" s="70"/>
      <c r="H26" s="71"/>
      <c r="I26" s="71"/>
      <c r="J26" s="72"/>
    </row>
    <row r="27" spans="1:10" x14ac:dyDescent="0.25">
      <c r="B27" s="46" t="s">
        <v>63</v>
      </c>
      <c r="C27" s="54" t="str">
        <f t="shared" si="0"/>
        <v/>
      </c>
      <c r="D27" s="68"/>
      <c r="E27" s="69" t="str">
        <f>Klasse!E41</f>
        <v/>
      </c>
      <c r="F27" s="51"/>
      <c r="G27" s="70"/>
      <c r="H27" s="71"/>
      <c r="I27" s="71"/>
      <c r="J27" s="72"/>
    </row>
    <row r="28" spans="1:10" x14ac:dyDescent="0.25">
      <c r="B28" s="46" t="s">
        <v>64</v>
      </c>
      <c r="C28" s="54" t="str">
        <f t="shared" si="0"/>
        <v/>
      </c>
      <c r="D28" s="68"/>
      <c r="E28" s="69" t="str">
        <f>Klasse!F41</f>
        <v/>
      </c>
      <c r="F28" s="51"/>
      <c r="G28" s="70"/>
      <c r="H28" s="71"/>
      <c r="I28" s="71"/>
      <c r="J28" s="72"/>
    </row>
    <row r="29" spans="1:10" x14ac:dyDescent="0.25">
      <c r="B29" s="46" t="s">
        <v>78</v>
      </c>
      <c r="C29" s="54" t="str">
        <f t="shared" si="0"/>
        <v/>
      </c>
      <c r="D29" s="68"/>
      <c r="E29" s="69" t="str">
        <f>Klasse!G41</f>
        <v/>
      </c>
      <c r="F29" s="51"/>
      <c r="G29" s="70"/>
      <c r="H29" s="71"/>
      <c r="I29" s="71"/>
      <c r="J29" s="72"/>
    </row>
    <row r="30" spans="1:10" x14ac:dyDescent="0.25">
      <c r="B30" s="46" t="s">
        <v>79</v>
      </c>
      <c r="C30" s="54" t="str">
        <f t="shared" si="0"/>
        <v/>
      </c>
      <c r="D30" s="68"/>
      <c r="E30" s="69" t="str">
        <f>Klasse!H41</f>
        <v/>
      </c>
      <c r="F30" s="51"/>
      <c r="G30" s="70"/>
      <c r="H30" s="71"/>
      <c r="I30" s="71"/>
      <c r="J30" s="72"/>
    </row>
    <row r="31" spans="1:10" x14ac:dyDescent="0.25">
      <c r="B31" s="46" t="s">
        <v>80</v>
      </c>
      <c r="C31" s="54" t="str">
        <f t="shared" si="0"/>
        <v/>
      </c>
      <c r="D31" s="68"/>
      <c r="E31" s="69" t="str">
        <f>Klasse!I41</f>
        <v/>
      </c>
      <c r="F31" s="51"/>
      <c r="G31" s="70"/>
      <c r="H31" s="71"/>
      <c r="I31" s="71"/>
      <c r="J31" s="72"/>
    </row>
    <row r="32" spans="1:10" x14ac:dyDescent="0.25">
      <c r="B32" s="46" t="s">
        <v>65</v>
      </c>
      <c r="C32" s="54" t="str">
        <f t="shared" si="0"/>
        <v/>
      </c>
      <c r="D32" s="68"/>
      <c r="E32" s="69" t="str">
        <f>Klasse!J41</f>
        <v/>
      </c>
      <c r="F32" s="51"/>
      <c r="G32" s="70"/>
      <c r="H32" s="71"/>
      <c r="I32" s="71"/>
      <c r="J32" s="72"/>
    </row>
    <row r="33" spans="2:10" x14ac:dyDescent="0.25">
      <c r="B33" s="46" t="s">
        <v>66</v>
      </c>
      <c r="C33" s="54" t="str">
        <f t="shared" si="0"/>
        <v/>
      </c>
      <c r="D33" s="68"/>
      <c r="E33" s="69" t="str">
        <f>Klasse!K41</f>
        <v/>
      </c>
      <c r="F33" s="51"/>
      <c r="G33" s="70"/>
      <c r="H33" s="71"/>
      <c r="I33" s="71"/>
      <c r="J33" s="72"/>
    </row>
    <row r="34" spans="2:10" x14ac:dyDescent="0.25">
      <c r="B34" s="46" t="s">
        <v>81</v>
      </c>
      <c r="C34" s="54" t="str">
        <f t="shared" si="0"/>
        <v/>
      </c>
      <c r="D34" s="68"/>
      <c r="E34" s="69" t="str">
        <f>Klasse!L41</f>
        <v/>
      </c>
      <c r="F34" s="51"/>
      <c r="G34" s="70"/>
      <c r="H34" s="71"/>
      <c r="I34" s="71"/>
      <c r="J34" s="72"/>
    </row>
    <row r="35" spans="2:10" x14ac:dyDescent="0.25">
      <c r="B35" s="46" t="s">
        <v>82</v>
      </c>
      <c r="C35" s="54" t="str">
        <f t="shared" si="0"/>
        <v/>
      </c>
      <c r="D35" s="68"/>
      <c r="E35" s="69" t="str">
        <f>Klasse!M41</f>
        <v/>
      </c>
      <c r="F35" s="51"/>
      <c r="G35" s="70"/>
      <c r="H35" s="71"/>
      <c r="I35" s="71"/>
      <c r="J35" s="72"/>
    </row>
    <row r="36" spans="2:10" x14ac:dyDescent="0.25">
      <c r="B36" s="46" t="s">
        <v>83</v>
      </c>
      <c r="C36" s="54" t="str">
        <f t="shared" si="0"/>
        <v/>
      </c>
      <c r="D36" s="68"/>
      <c r="E36" s="69" t="str">
        <f>Klasse!N41</f>
        <v/>
      </c>
      <c r="F36" s="51"/>
      <c r="G36" s="70"/>
      <c r="H36" s="71"/>
      <c r="I36" s="71"/>
      <c r="J36" s="72"/>
    </row>
    <row r="37" spans="2:10" x14ac:dyDescent="0.25">
      <c r="B37" s="46" t="s">
        <v>84</v>
      </c>
      <c r="C37" s="54" t="str">
        <f t="shared" si="0"/>
        <v/>
      </c>
      <c r="D37" s="68"/>
      <c r="E37" s="69" t="str">
        <f>Klasse!O41</f>
        <v/>
      </c>
      <c r="F37" s="51"/>
      <c r="G37" s="70"/>
      <c r="H37" s="71"/>
      <c r="I37" s="71"/>
      <c r="J37" s="72"/>
    </row>
    <row r="38" spans="2:10" x14ac:dyDescent="0.25">
      <c r="B38" s="46" t="s">
        <v>85</v>
      </c>
      <c r="C38" s="54" t="str">
        <f t="shared" si="0"/>
        <v/>
      </c>
      <c r="D38" s="68"/>
      <c r="E38" s="69" t="str">
        <f>Klasse!P41</f>
        <v/>
      </c>
      <c r="F38" s="51"/>
      <c r="G38" s="70"/>
      <c r="H38" s="71"/>
      <c r="I38" s="71"/>
      <c r="J38" s="72"/>
    </row>
    <row r="39" spans="2:10" x14ac:dyDescent="0.25">
      <c r="B39" s="46" t="s">
        <v>86</v>
      </c>
      <c r="C39" s="54" t="str">
        <f t="shared" si="0"/>
        <v/>
      </c>
      <c r="D39" s="68"/>
      <c r="E39" s="69" t="str">
        <f>Klasse!Q41</f>
        <v/>
      </c>
      <c r="F39" s="51"/>
      <c r="G39" s="70"/>
      <c r="H39" s="71"/>
      <c r="I39" s="71"/>
      <c r="J39" s="72"/>
    </row>
    <row r="40" spans="2:10" x14ac:dyDescent="0.25">
      <c r="B40" s="46" t="s">
        <v>87</v>
      </c>
      <c r="C40" s="54" t="str">
        <f t="shared" si="0"/>
        <v/>
      </c>
      <c r="D40" s="68"/>
      <c r="E40" s="69" t="str">
        <f>Klasse!R41</f>
        <v/>
      </c>
      <c r="F40" s="51"/>
      <c r="G40" s="70"/>
      <c r="H40" s="71"/>
      <c r="I40" s="71"/>
      <c r="J40" s="72"/>
    </row>
    <row r="41" spans="2:10" x14ac:dyDescent="0.25">
      <c r="B41" s="46" t="s">
        <v>88</v>
      </c>
      <c r="C41" s="54" t="str">
        <f t="shared" si="0"/>
        <v/>
      </c>
      <c r="D41" s="68"/>
      <c r="E41" s="69" t="str">
        <f>Klasse!S41</f>
        <v/>
      </c>
      <c r="F41" s="51"/>
      <c r="G41" s="70"/>
      <c r="H41" s="71"/>
      <c r="I41" s="71"/>
      <c r="J41" s="72"/>
    </row>
    <row r="42" spans="2:10" x14ac:dyDescent="0.25">
      <c r="B42" s="46" t="s">
        <v>89</v>
      </c>
      <c r="C42" s="54" t="str">
        <f t="shared" si="0"/>
        <v/>
      </c>
      <c r="D42" s="68"/>
      <c r="E42" s="69" t="str">
        <f>Klasse!T41</f>
        <v/>
      </c>
      <c r="F42" s="51"/>
      <c r="G42" s="70"/>
      <c r="H42" s="71"/>
      <c r="I42" s="71"/>
      <c r="J42" s="72"/>
    </row>
    <row r="43" spans="2:10" x14ac:dyDescent="0.25">
      <c r="B43" s="46" t="s">
        <v>90</v>
      </c>
      <c r="C43" s="54" t="str">
        <f t="shared" si="0"/>
        <v/>
      </c>
      <c r="D43" s="68"/>
      <c r="E43" s="69" t="str">
        <f>Klasse!U41</f>
        <v/>
      </c>
      <c r="F43" s="51"/>
      <c r="G43" s="70"/>
      <c r="H43" s="71"/>
      <c r="I43" s="71"/>
      <c r="J43" s="72"/>
    </row>
    <row r="44" spans="2:10" x14ac:dyDescent="0.25">
      <c r="B44" s="46" t="s">
        <v>67</v>
      </c>
      <c r="C44" s="54" t="str">
        <f t="shared" si="0"/>
        <v/>
      </c>
      <c r="D44" s="68"/>
      <c r="E44" s="69" t="str">
        <f>Klasse!V41</f>
        <v/>
      </c>
      <c r="F44" s="51"/>
      <c r="G44" s="70"/>
      <c r="H44" s="71"/>
      <c r="I44" s="71"/>
      <c r="J44" s="72"/>
    </row>
    <row r="45" spans="2:10" x14ac:dyDescent="0.25">
      <c r="B45" s="46" t="s">
        <v>91</v>
      </c>
      <c r="C45" s="54" t="str">
        <f t="shared" si="0"/>
        <v/>
      </c>
      <c r="D45" s="68"/>
      <c r="E45" s="69" t="str">
        <f>Klasse!W41</f>
        <v/>
      </c>
      <c r="F45" s="51"/>
      <c r="G45" s="70"/>
      <c r="H45" s="71"/>
      <c r="I45" s="71"/>
      <c r="J45" s="72"/>
    </row>
    <row r="46" spans="2:10" x14ac:dyDescent="0.25">
      <c r="B46" s="46" t="s">
        <v>92</v>
      </c>
      <c r="C46" s="54" t="str">
        <f t="shared" si="0"/>
        <v/>
      </c>
      <c r="D46" s="68"/>
      <c r="E46" s="69" t="str">
        <f>Klasse!X41</f>
        <v/>
      </c>
      <c r="F46" s="51"/>
      <c r="G46" s="70"/>
      <c r="H46" s="71"/>
      <c r="I46" s="71"/>
      <c r="J46" s="72"/>
    </row>
    <row r="47" spans="2:10" x14ac:dyDescent="0.25">
      <c r="B47" s="46" t="s">
        <v>93</v>
      </c>
      <c r="C47" s="54" t="str">
        <f t="shared" si="0"/>
        <v/>
      </c>
      <c r="D47" s="68"/>
      <c r="E47" s="69" t="str">
        <f>Klasse!Y41</f>
        <v/>
      </c>
      <c r="F47" s="51"/>
      <c r="G47" s="70"/>
      <c r="H47" s="71"/>
      <c r="I47" s="71"/>
      <c r="J47" s="72"/>
    </row>
    <row r="48" spans="2:10" x14ac:dyDescent="0.25">
      <c r="B48" s="46" t="s">
        <v>94</v>
      </c>
      <c r="C48" s="54" t="str">
        <f t="shared" si="0"/>
        <v/>
      </c>
      <c r="D48" s="68"/>
      <c r="E48" s="69" t="str">
        <f>Klasse!Z41</f>
        <v/>
      </c>
      <c r="F48" s="51"/>
      <c r="G48" s="70"/>
      <c r="H48" s="71"/>
      <c r="I48" s="71"/>
      <c r="J48" s="72"/>
    </row>
    <row r="49" spans="1:10" ht="15.75" thickBot="1" x14ac:dyDescent="0.3">
      <c r="B49" s="46" t="s">
        <v>95</v>
      </c>
      <c r="C49" s="54" t="str">
        <f t="shared" si="0"/>
        <v/>
      </c>
      <c r="D49" s="68"/>
      <c r="E49" s="74" t="str">
        <f>Klasse!AA41</f>
        <v/>
      </c>
      <c r="F49" s="51"/>
      <c r="G49" s="70"/>
      <c r="H49" s="75"/>
      <c r="I49" s="75"/>
      <c r="J49" s="76"/>
    </row>
    <row r="50" spans="1:10" ht="6.75" customHeight="1" thickTop="1" x14ac:dyDescent="0.25">
      <c r="C50" s="47" t="str">
        <f t="shared" si="0"/>
        <v/>
      </c>
      <c r="D50" s="61"/>
      <c r="E50" s="51"/>
      <c r="F50" s="51"/>
      <c r="G50" s="77"/>
      <c r="H50" s="77"/>
      <c r="I50" s="77"/>
      <c r="J50" s="77"/>
    </row>
    <row r="51" spans="1:10" x14ac:dyDescent="0.25">
      <c r="A51" s="49" t="s">
        <v>107</v>
      </c>
      <c r="B51" s="290" t="s">
        <v>68</v>
      </c>
      <c r="C51" s="290"/>
      <c r="D51" s="67"/>
    </row>
    <row r="52" spans="1:10" x14ac:dyDescent="0.25">
      <c r="B52" s="291" t="s">
        <v>69</v>
      </c>
      <c r="C52" s="291"/>
      <c r="D52" s="78"/>
    </row>
    <row r="53" spans="1:10" x14ac:dyDescent="0.25">
      <c r="B53" s="292" t="s">
        <v>70</v>
      </c>
      <c r="C53" s="292"/>
    </row>
    <row r="54" spans="1:10" ht="22.5" customHeight="1" x14ac:dyDescent="0.25">
      <c r="B54" s="46" t="s">
        <v>71</v>
      </c>
    </row>
    <row r="55" spans="1:10" ht="160.5" customHeight="1" x14ac:dyDescent="0.25">
      <c r="B55" s="293"/>
      <c r="C55" s="294"/>
    </row>
  </sheetData>
  <mergeCells count="10">
    <mergeCell ref="B51:C51"/>
    <mergeCell ref="B52:C52"/>
    <mergeCell ref="B53:C53"/>
    <mergeCell ref="B55:C55"/>
    <mergeCell ref="E1:J1"/>
    <mergeCell ref="A2:C2"/>
    <mergeCell ref="E2:J5"/>
    <mergeCell ref="A3:C3"/>
    <mergeCell ref="A4:C4"/>
    <mergeCell ref="B6:C6"/>
  </mergeCells>
  <conditionalFormatting sqref="A3:C3">
    <cfRule type="cellIs" dxfId="1" priority="1" stopIfTrue="1" operator="equal">
      <formula>"Anzahl Halbjahresnoten UNGLEICH Anzahl Noten in der ZKA"</formula>
    </cfRule>
  </conditionalFormatting>
  <pageMargins left="0.70866141732283472" right="0.31496062992125984" top="0.31496062992125984" bottom="0.3149606299212598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39"/>
  <sheetViews>
    <sheetView showGridLines="0" showZeros="0" topLeftCell="A4" workbookViewId="0">
      <selection activeCell="B27" sqref="B27"/>
    </sheetView>
  </sheetViews>
  <sheetFormatPr baseColWidth="10" defaultRowHeight="15" x14ac:dyDescent="0.25"/>
  <cols>
    <col min="1" max="1" width="3.85546875" style="166" customWidth="1"/>
    <col min="2" max="2" width="81.28515625" style="157" customWidth="1"/>
    <col min="3" max="3" width="6.140625" style="158" customWidth="1"/>
    <col min="4" max="4" width="3.7109375" style="158" customWidth="1"/>
    <col min="5" max="5" width="7.85546875" style="158" customWidth="1"/>
    <col min="6" max="6" width="1.5703125" style="158" customWidth="1"/>
    <col min="7" max="10" width="7.85546875" style="158" customWidth="1"/>
    <col min="11" max="11" width="4.5703125" style="158" customWidth="1"/>
    <col min="12" max="16384" width="11.42578125" style="158"/>
  </cols>
  <sheetData>
    <row r="1" spans="1:10" ht="17.25" customHeight="1" thickBot="1" x14ac:dyDescent="0.3">
      <c r="A1" s="156" t="s">
        <v>37</v>
      </c>
      <c r="E1" s="312" t="s">
        <v>38</v>
      </c>
      <c r="F1" s="312"/>
      <c r="G1" s="312"/>
      <c r="H1" s="312"/>
      <c r="I1" s="312"/>
      <c r="J1" s="312"/>
    </row>
    <row r="2" spans="1:10" ht="60" customHeight="1" thickTop="1" x14ac:dyDescent="0.25">
      <c r="A2" s="313" t="s">
        <v>39</v>
      </c>
      <c r="B2" s="313"/>
      <c r="C2" s="313"/>
      <c r="D2" s="159"/>
      <c r="E2" s="314" t="s">
        <v>40</v>
      </c>
      <c r="F2" s="315"/>
      <c r="G2" s="315"/>
      <c r="H2" s="315"/>
      <c r="I2" s="315"/>
      <c r="J2" s="316"/>
    </row>
    <row r="3" spans="1:10" ht="26.25" customHeight="1" x14ac:dyDescent="0.25">
      <c r="A3" s="325"/>
      <c r="B3" s="325"/>
      <c r="C3" s="325"/>
      <c r="D3" s="159"/>
      <c r="E3" s="317"/>
      <c r="F3" s="318"/>
      <c r="G3" s="318"/>
      <c r="H3" s="318"/>
      <c r="I3" s="318"/>
      <c r="J3" s="319"/>
    </row>
    <row r="4" spans="1:10" ht="19.5" customHeight="1" thickBot="1" x14ac:dyDescent="0.3">
      <c r="A4" s="323" t="s">
        <v>41</v>
      </c>
      <c r="B4" s="323"/>
      <c r="C4" s="323"/>
      <c r="D4" s="159"/>
      <c r="E4" s="317"/>
      <c r="F4" s="318"/>
      <c r="G4" s="318"/>
      <c r="H4" s="318"/>
      <c r="I4" s="318"/>
      <c r="J4" s="319"/>
    </row>
    <row r="5" spans="1:10" ht="15.75" customHeight="1" thickTop="1" thickBot="1" x14ac:dyDescent="0.3">
      <c r="A5" s="160"/>
      <c r="B5" s="160"/>
      <c r="C5" s="160" t="s">
        <v>42</v>
      </c>
      <c r="E5" s="320"/>
      <c r="F5" s="321"/>
      <c r="G5" s="321"/>
      <c r="H5" s="321"/>
      <c r="I5" s="321"/>
      <c r="J5" s="322"/>
    </row>
    <row r="6" spans="1:10" ht="16.5" thickTop="1" thickBot="1" x14ac:dyDescent="0.3">
      <c r="A6" s="161" t="s">
        <v>43</v>
      </c>
      <c r="B6" s="324" t="s">
        <v>44</v>
      </c>
      <c r="C6" s="324"/>
      <c r="D6" s="162"/>
      <c r="E6" s="172" t="s">
        <v>108</v>
      </c>
      <c r="F6" s="173"/>
      <c r="G6" s="172" t="s">
        <v>109</v>
      </c>
      <c r="H6" s="172" t="s">
        <v>110</v>
      </c>
      <c r="I6" s="172" t="s">
        <v>111</v>
      </c>
      <c r="J6" s="172" t="s">
        <v>112</v>
      </c>
    </row>
    <row r="7" spans="1:10" ht="15.75" thickTop="1" x14ac:dyDescent="0.25">
      <c r="A7" s="163"/>
      <c r="B7" s="164" t="s">
        <v>45</v>
      </c>
      <c r="C7" s="174" t="str">
        <f>IF(SUM(E7:J7)=0,"",SUM(E7:J7))</f>
        <v/>
      </c>
      <c r="D7" s="175"/>
      <c r="E7" s="176" t="str">
        <f>Klasse!O3</f>
        <v/>
      </c>
      <c r="F7" s="177"/>
      <c r="G7" s="178"/>
      <c r="H7" s="179"/>
      <c r="I7" s="179"/>
      <c r="J7" s="180"/>
    </row>
    <row r="8" spans="1:10" ht="6.75" customHeight="1" x14ac:dyDescent="0.25">
      <c r="C8" s="181" t="str">
        <f t="shared" ref="C8:C34" si="0">IF(SUM(E8:J8)=0,"",SUM(E8:J8))</f>
        <v/>
      </c>
      <c r="D8" s="182"/>
      <c r="E8" s="183"/>
      <c r="F8" s="177"/>
      <c r="G8" s="184"/>
      <c r="H8" s="185"/>
      <c r="I8" s="185"/>
      <c r="J8" s="186"/>
    </row>
    <row r="9" spans="1:10" ht="27" x14ac:dyDescent="0.25">
      <c r="A9" s="161" t="s">
        <v>46</v>
      </c>
      <c r="B9" s="168" t="s">
        <v>62</v>
      </c>
      <c r="C9" s="187" t="str">
        <f t="shared" si="0"/>
        <v/>
      </c>
      <c r="D9" s="188"/>
      <c r="E9" s="183"/>
      <c r="F9" s="177"/>
      <c r="G9" s="184"/>
      <c r="H9" s="185"/>
      <c r="I9" s="185"/>
      <c r="J9" s="186"/>
    </row>
    <row r="10" spans="1:10" x14ac:dyDescent="0.25">
      <c r="B10" s="157" t="s">
        <v>130</v>
      </c>
      <c r="C10" s="174" t="str">
        <f t="shared" si="0"/>
        <v/>
      </c>
      <c r="D10" s="189"/>
      <c r="E10" s="190" t="str">
        <f>Klasse!D41</f>
        <v/>
      </c>
      <c r="F10" s="177"/>
      <c r="G10" s="191"/>
      <c r="H10" s="192"/>
      <c r="I10" s="192"/>
      <c r="J10" s="193"/>
    </row>
    <row r="11" spans="1:10" x14ac:dyDescent="0.25">
      <c r="B11" s="157" t="s">
        <v>131</v>
      </c>
      <c r="C11" s="174" t="str">
        <f t="shared" si="0"/>
        <v/>
      </c>
      <c r="D11" s="189"/>
      <c r="E11" s="190" t="str">
        <f>Klasse!E41</f>
        <v/>
      </c>
      <c r="F11" s="177"/>
      <c r="G11" s="191"/>
      <c r="H11" s="192"/>
      <c r="I11" s="192"/>
      <c r="J11" s="193"/>
    </row>
    <row r="12" spans="1:10" x14ac:dyDescent="0.25">
      <c r="B12" s="157" t="s">
        <v>132</v>
      </c>
      <c r="C12" s="174" t="str">
        <f t="shared" si="0"/>
        <v/>
      </c>
      <c r="D12" s="189"/>
      <c r="E12" s="190" t="str">
        <f>Klasse!F41</f>
        <v/>
      </c>
      <c r="F12" s="177"/>
      <c r="G12" s="191"/>
      <c r="H12" s="192"/>
      <c r="I12" s="192"/>
      <c r="J12" s="193"/>
    </row>
    <row r="13" spans="1:10" x14ac:dyDescent="0.25">
      <c r="B13" s="157" t="s">
        <v>133</v>
      </c>
      <c r="C13" s="174" t="str">
        <f t="shared" si="0"/>
        <v/>
      </c>
      <c r="D13" s="189"/>
      <c r="E13" s="190" t="str">
        <f>Klasse!G41</f>
        <v/>
      </c>
      <c r="F13" s="177"/>
      <c r="G13" s="191"/>
      <c r="H13" s="192"/>
      <c r="I13" s="192"/>
      <c r="J13" s="193"/>
    </row>
    <row r="14" spans="1:10" x14ac:dyDescent="0.25">
      <c r="B14" s="157" t="s">
        <v>134</v>
      </c>
      <c r="C14" s="174" t="str">
        <f t="shared" si="0"/>
        <v/>
      </c>
      <c r="D14" s="189"/>
      <c r="E14" s="190" t="str">
        <f>Klasse!H41</f>
        <v/>
      </c>
      <c r="F14" s="177"/>
      <c r="G14" s="191"/>
      <c r="H14" s="192"/>
      <c r="I14" s="192"/>
      <c r="J14" s="193"/>
    </row>
    <row r="15" spans="1:10" x14ac:dyDescent="0.25">
      <c r="B15" s="157" t="s">
        <v>80</v>
      </c>
      <c r="C15" s="174" t="str">
        <f t="shared" si="0"/>
        <v/>
      </c>
      <c r="D15" s="189"/>
      <c r="E15" s="190" t="str">
        <f>Klasse!I41</f>
        <v/>
      </c>
      <c r="F15" s="177"/>
      <c r="G15" s="191"/>
      <c r="H15" s="192"/>
      <c r="I15" s="192"/>
      <c r="J15" s="193"/>
    </row>
    <row r="16" spans="1:10" x14ac:dyDescent="0.25">
      <c r="B16" s="157" t="s">
        <v>196</v>
      </c>
      <c r="C16" s="174" t="str">
        <f t="shared" si="0"/>
        <v/>
      </c>
      <c r="D16" s="189"/>
      <c r="E16" s="190" t="str">
        <f>Klasse!J41</f>
        <v/>
      </c>
      <c r="F16" s="177"/>
      <c r="G16" s="191"/>
      <c r="H16" s="192"/>
      <c r="I16" s="192"/>
      <c r="J16" s="193"/>
    </row>
    <row r="17" spans="2:10" x14ac:dyDescent="0.25">
      <c r="B17" s="157" t="s">
        <v>197</v>
      </c>
      <c r="C17" s="174" t="str">
        <f t="shared" si="0"/>
        <v/>
      </c>
      <c r="D17" s="189"/>
      <c r="E17" s="190" t="str">
        <f>Klasse!K41</f>
        <v/>
      </c>
      <c r="F17" s="177"/>
      <c r="G17" s="191"/>
      <c r="H17" s="192"/>
      <c r="I17" s="192"/>
      <c r="J17" s="193"/>
    </row>
    <row r="18" spans="2:10" x14ac:dyDescent="0.25">
      <c r="B18" s="157" t="s">
        <v>81</v>
      </c>
      <c r="C18" s="174" t="str">
        <f t="shared" si="0"/>
        <v/>
      </c>
      <c r="D18" s="189"/>
      <c r="E18" s="190" t="str">
        <f>Klasse!L41</f>
        <v/>
      </c>
      <c r="F18" s="177"/>
      <c r="G18" s="191"/>
      <c r="H18" s="192"/>
      <c r="I18" s="192"/>
      <c r="J18" s="193"/>
    </row>
    <row r="19" spans="2:10" x14ac:dyDescent="0.25">
      <c r="B19" s="157" t="s">
        <v>82</v>
      </c>
      <c r="C19" s="174" t="str">
        <f t="shared" si="0"/>
        <v/>
      </c>
      <c r="D19" s="189"/>
      <c r="E19" s="190" t="str">
        <f>Klasse!M41</f>
        <v/>
      </c>
      <c r="F19" s="177"/>
      <c r="G19" s="191"/>
      <c r="H19" s="192"/>
      <c r="I19" s="192"/>
      <c r="J19" s="193"/>
    </row>
    <row r="20" spans="2:10" x14ac:dyDescent="0.25">
      <c r="B20" s="157" t="s">
        <v>83</v>
      </c>
      <c r="C20" s="174" t="str">
        <f t="shared" si="0"/>
        <v/>
      </c>
      <c r="D20" s="189"/>
      <c r="E20" s="190" t="str">
        <f>Klasse!N41</f>
        <v/>
      </c>
      <c r="F20" s="177"/>
      <c r="G20" s="191"/>
      <c r="H20" s="192"/>
      <c r="I20" s="192"/>
      <c r="J20" s="193"/>
    </row>
    <row r="21" spans="2:10" x14ac:dyDescent="0.25">
      <c r="B21" s="157" t="s">
        <v>84</v>
      </c>
      <c r="C21" s="174" t="str">
        <f t="shared" si="0"/>
        <v/>
      </c>
      <c r="D21" s="189"/>
      <c r="E21" s="190" t="str">
        <f>Klasse!O41</f>
        <v/>
      </c>
      <c r="F21" s="177"/>
      <c r="G21" s="191"/>
      <c r="H21" s="192"/>
      <c r="I21" s="192"/>
      <c r="J21" s="193"/>
    </row>
    <row r="22" spans="2:10" x14ac:dyDescent="0.25">
      <c r="B22" s="157" t="s">
        <v>198</v>
      </c>
      <c r="C22" s="174" t="str">
        <f t="shared" si="0"/>
        <v/>
      </c>
      <c r="D22" s="189"/>
      <c r="E22" s="190" t="str">
        <f>Klasse!P41</f>
        <v/>
      </c>
      <c r="F22" s="177"/>
      <c r="G22" s="191"/>
      <c r="H22" s="192"/>
      <c r="I22" s="192"/>
      <c r="J22" s="193"/>
    </row>
    <row r="23" spans="2:10" x14ac:dyDescent="0.25">
      <c r="B23" s="157" t="s">
        <v>199</v>
      </c>
      <c r="C23" s="174" t="str">
        <f t="shared" si="0"/>
        <v/>
      </c>
      <c r="D23" s="189"/>
      <c r="E23" s="190" t="str">
        <f>Klasse!Q41</f>
        <v/>
      </c>
      <c r="F23" s="177"/>
      <c r="G23" s="191"/>
      <c r="H23" s="192"/>
      <c r="I23" s="192"/>
      <c r="J23" s="193"/>
    </row>
    <row r="24" spans="2:10" x14ac:dyDescent="0.25">
      <c r="B24" s="157" t="s">
        <v>200</v>
      </c>
      <c r="C24" s="174" t="str">
        <f t="shared" si="0"/>
        <v/>
      </c>
      <c r="D24" s="189"/>
      <c r="E24" s="190" t="str">
        <f>Klasse!R41</f>
        <v/>
      </c>
      <c r="F24" s="177"/>
      <c r="G24" s="191"/>
      <c r="H24" s="192"/>
      <c r="I24" s="192"/>
      <c r="J24" s="193"/>
    </row>
    <row r="25" spans="2:10" x14ac:dyDescent="0.25">
      <c r="B25" s="157" t="s">
        <v>201</v>
      </c>
      <c r="C25" s="174" t="str">
        <f t="shared" si="0"/>
        <v/>
      </c>
      <c r="D25" s="189"/>
      <c r="E25" s="190" t="str">
        <f>Klasse!S41</f>
        <v/>
      </c>
      <c r="F25" s="177"/>
      <c r="G25" s="191"/>
      <c r="H25" s="192"/>
      <c r="I25" s="192"/>
      <c r="J25" s="193"/>
    </row>
    <row r="26" spans="2:10" x14ac:dyDescent="0.25">
      <c r="B26" s="157" t="s">
        <v>206</v>
      </c>
      <c r="C26" s="174" t="str">
        <f t="shared" si="0"/>
        <v/>
      </c>
      <c r="D26" s="189"/>
      <c r="E26" s="190" t="str">
        <f>Klasse!T41</f>
        <v/>
      </c>
      <c r="F26" s="177"/>
      <c r="G26" s="191"/>
      <c r="H26" s="192"/>
      <c r="I26" s="192"/>
      <c r="J26" s="193"/>
    </row>
    <row r="27" spans="2:10" x14ac:dyDescent="0.25">
      <c r="B27" s="157" t="s">
        <v>207</v>
      </c>
      <c r="C27" s="174" t="str">
        <f t="shared" si="0"/>
        <v/>
      </c>
      <c r="D27" s="189"/>
      <c r="E27" s="190" t="str">
        <f>Klasse!U41</f>
        <v/>
      </c>
      <c r="F27" s="177"/>
      <c r="G27" s="191"/>
      <c r="H27" s="192"/>
      <c r="I27" s="192"/>
      <c r="J27" s="193"/>
    </row>
    <row r="28" spans="2:10" x14ac:dyDescent="0.25">
      <c r="B28" s="157" t="s">
        <v>202</v>
      </c>
      <c r="C28" s="174" t="str">
        <f t="shared" si="0"/>
        <v/>
      </c>
      <c r="D28" s="189"/>
      <c r="E28" s="190" t="str">
        <f>Klasse!V41</f>
        <v/>
      </c>
      <c r="F28" s="177"/>
      <c r="G28" s="191"/>
      <c r="H28" s="192"/>
      <c r="I28" s="192"/>
      <c r="J28" s="193"/>
    </row>
    <row r="29" spans="2:10" x14ac:dyDescent="0.25">
      <c r="B29" s="157" t="s">
        <v>91</v>
      </c>
      <c r="C29" s="174" t="str">
        <f t="shared" si="0"/>
        <v/>
      </c>
      <c r="D29" s="189"/>
      <c r="E29" s="190" t="str">
        <f>Klasse!W41</f>
        <v/>
      </c>
      <c r="F29" s="177"/>
      <c r="G29" s="191"/>
      <c r="H29" s="192"/>
      <c r="I29" s="192"/>
      <c r="J29" s="193"/>
    </row>
    <row r="30" spans="2:10" x14ac:dyDescent="0.25">
      <c r="B30" s="157" t="s">
        <v>92</v>
      </c>
      <c r="C30" s="174" t="str">
        <f t="shared" si="0"/>
        <v/>
      </c>
      <c r="D30" s="189"/>
      <c r="E30" s="190" t="str">
        <f>Klasse!X41</f>
        <v/>
      </c>
      <c r="F30" s="177"/>
      <c r="G30" s="191"/>
      <c r="H30" s="192"/>
      <c r="I30" s="192"/>
      <c r="J30" s="193"/>
    </row>
    <row r="31" spans="2:10" x14ac:dyDescent="0.25">
      <c r="B31" s="157" t="s">
        <v>203</v>
      </c>
      <c r="C31" s="174" t="str">
        <f t="shared" si="0"/>
        <v/>
      </c>
      <c r="D31" s="189"/>
      <c r="E31" s="190" t="str">
        <f>Klasse!Y41</f>
        <v/>
      </c>
      <c r="F31" s="177"/>
      <c r="G31" s="191"/>
      <c r="H31" s="192"/>
      <c r="I31" s="192"/>
      <c r="J31" s="193"/>
    </row>
    <row r="32" spans="2:10" x14ac:dyDescent="0.25">
      <c r="B32" s="157" t="s">
        <v>204</v>
      </c>
      <c r="C32" s="174" t="str">
        <f t="shared" si="0"/>
        <v/>
      </c>
      <c r="D32" s="189"/>
      <c r="E32" s="190" t="str">
        <f>Klasse!Z41</f>
        <v/>
      </c>
      <c r="F32" s="177"/>
      <c r="G32" s="191"/>
      <c r="H32" s="192"/>
      <c r="I32" s="192"/>
      <c r="J32" s="193"/>
    </row>
    <row r="33" spans="1:10" ht="15.75" thickBot="1" x14ac:dyDescent="0.3">
      <c r="B33" s="157" t="s">
        <v>205</v>
      </c>
      <c r="C33" s="174" t="str">
        <f t="shared" si="0"/>
        <v/>
      </c>
      <c r="D33" s="189"/>
      <c r="E33" s="194" t="str">
        <f>Klasse!AA41</f>
        <v/>
      </c>
      <c r="F33" s="177"/>
      <c r="G33" s="191"/>
      <c r="H33" s="195"/>
      <c r="I33" s="195"/>
      <c r="J33" s="196"/>
    </row>
    <row r="34" spans="1:10" ht="6.75" customHeight="1" thickTop="1" x14ac:dyDescent="0.25">
      <c r="C34" s="158" t="str">
        <f t="shared" si="0"/>
        <v/>
      </c>
      <c r="D34" s="167"/>
      <c r="E34" s="165"/>
      <c r="F34" s="165"/>
      <c r="G34" s="170"/>
      <c r="H34" s="170"/>
      <c r="I34" s="170"/>
      <c r="J34" s="170"/>
    </row>
    <row r="35" spans="1:10" x14ac:dyDescent="0.25">
      <c r="A35" s="161" t="s">
        <v>53</v>
      </c>
      <c r="B35" s="324" t="s">
        <v>68</v>
      </c>
      <c r="C35" s="324"/>
      <c r="D35" s="169"/>
    </row>
    <row r="36" spans="1:10" x14ac:dyDescent="0.25">
      <c r="B36" s="308" t="s">
        <v>69</v>
      </c>
      <c r="C36" s="308"/>
      <c r="D36" s="171"/>
    </row>
    <row r="37" spans="1:10" x14ac:dyDescent="0.25">
      <c r="B37" s="309" t="s">
        <v>70</v>
      </c>
      <c r="C37" s="309"/>
    </row>
    <row r="38" spans="1:10" ht="22.5" customHeight="1" x14ac:dyDescent="0.25">
      <c r="B38" s="157" t="s">
        <v>71</v>
      </c>
    </row>
    <row r="39" spans="1:10" ht="160.5" customHeight="1" x14ac:dyDescent="0.25">
      <c r="B39" s="310"/>
      <c r="C39" s="311"/>
    </row>
  </sheetData>
  <sheetProtection sheet="1" objects="1" scenarios="1"/>
  <mergeCells count="10">
    <mergeCell ref="B36:C36"/>
    <mergeCell ref="B37:C37"/>
    <mergeCell ref="B39:C39"/>
    <mergeCell ref="E1:J1"/>
    <mergeCell ref="A2:C2"/>
    <mergeCell ref="E2:J5"/>
    <mergeCell ref="A4:C4"/>
    <mergeCell ref="B6:C6"/>
    <mergeCell ref="B35:C35"/>
    <mergeCell ref="A3:C3"/>
  </mergeCells>
  <conditionalFormatting sqref="A3:C3">
    <cfRule type="cellIs" dxfId="0" priority="1" stopIfTrue="1" operator="equal">
      <formula>"Anzahl Halbjahresnoten UNGLEICH Anzahl Noten in der ZKA"</formula>
    </cfRule>
  </conditionalFormatting>
  <pageMargins left="0.70866141732283472" right="0.31496062992125984" top="0.31496062992125984" bottom="0.3149606299212598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40"/>
  <sheetViews>
    <sheetView zoomScaleNormal="100" workbookViewId="0">
      <selection activeCell="Q69" sqref="Q69"/>
    </sheetView>
  </sheetViews>
  <sheetFormatPr baseColWidth="10" defaultRowHeight="15" x14ac:dyDescent="0.25"/>
  <sheetData>
    <row r="1" spans="1:10" ht="20.25" x14ac:dyDescent="0.3">
      <c r="A1" s="1" t="s">
        <v>26</v>
      </c>
      <c r="J1" s="1" t="s">
        <v>105</v>
      </c>
    </row>
    <row r="2" spans="1:10" ht="6" customHeight="1" x14ac:dyDescent="0.25"/>
    <row r="3" spans="1:10" ht="15.75" x14ac:dyDescent="0.25">
      <c r="A3" s="119"/>
      <c r="B3" s="120"/>
    </row>
    <row r="38" spans="1:10" ht="20.25" x14ac:dyDescent="0.3">
      <c r="A38" s="1" t="s">
        <v>26</v>
      </c>
      <c r="J38" s="1" t="s">
        <v>105</v>
      </c>
    </row>
    <row r="39" spans="1:10" ht="6.75" customHeight="1" x14ac:dyDescent="0.25"/>
    <row r="40" spans="1:10" ht="15.75" x14ac:dyDescent="0.25">
      <c r="A40" s="119"/>
      <c r="B40" s="120"/>
    </row>
  </sheetData>
  <sheetProtection sheet="1" objects="1" scenarios="1"/>
  <pageMargins left="0.39370078740157483" right="0.39370078740157483" top="0.39370078740157483" bottom="0.39370078740157483" header="0.31496062992125984" footer="0.31496062992125984"/>
  <pageSetup paperSize="9" orientation="landscape"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00"/>
  </sheetPr>
  <dimension ref="A1"/>
  <sheetViews>
    <sheetView showGridLines="0" tabSelected="1" workbookViewId="0">
      <selection activeCell="G9" sqref="G9"/>
    </sheetView>
  </sheetViews>
  <sheetFormatPr baseColWidth="10" defaultRowHeight="15" x14ac:dyDescent="0.25"/>
  <cols>
    <col min="1" max="1" width="1.7109375" customWidth="1"/>
    <col min="9" max="9" width="13.140625" customWidth="1"/>
  </cols>
  <sheetData/>
  <sheetProtection sheet="1" objects="1" scenarios="1" selectLockedCells="1" selectUnlockedCells="1"/>
  <pageMargins left="0.39370078740157483" right="0.39370078740157483" top="0.39370078740157483" bottom="0.39370078740157483" header="0.31496062992125984" footer="0.31496062992125984"/>
  <pageSetup paperSize="9" orientation="portrait" verticalDpi="1200" r:id="rId1"/>
  <drawing r:id="rId2"/>
  <legacyDrawing r:id="rId3"/>
  <oleObjects>
    <mc:AlternateContent xmlns:mc="http://schemas.openxmlformats.org/markup-compatibility/2006">
      <mc:Choice Requires="x14">
        <oleObject progId="Dokument" shapeId="8193" r:id="rId4">
          <objectPr defaultSize="0" r:id="rId5">
            <anchor moveWithCells="1">
              <from>
                <xdr:col>1</xdr:col>
                <xdr:colOff>0</xdr:colOff>
                <xdr:row>0</xdr:row>
                <xdr:rowOff>0</xdr:rowOff>
              </from>
              <to>
                <xdr:col>8</xdr:col>
                <xdr:colOff>781050</xdr:colOff>
                <xdr:row>52</xdr:row>
                <xdr:rowOff>38100</xdr:rowOff>
              </to>
            </anchor>
          </objectPr>
        </oleObject>
      </mc:Choice>
      <mc:Fallback>
        <oleObject progId="Dokument" shapeId="8193" r:id="rId4"/>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7"/>
  <sheetViews>
    <sheetView topLeftCell="A4" workbookViewId="0">
      <selection activeCell="L66" sqref="L66"/>
    </sheetView>
  </sheetViews>
  <sheetFormatPr baseColWidth="10" defaultRowHeight="15" x14ac:dyDescent="0.25"/>
  <cols>
    <col min="1" max="1" width="14.28515625" customWidth="1"/>
    <col min="2" max="5" width="5.7109375" customWidth="1"/>
    <col min="6" max="6" width="5.7109375" bestFit="1" customWidth="1"/>
    <col min="7" max="7" width="10.85546875" bestFit="1" customWidth="1"/>
    <col min="8" max="8" width="5.7109375" customWidth="1"/>
    <col min="9" max="9" width="8.140625" bestFit="1" customWidth="1"/>
    <col min="10" max="10" width="6.7109375" customWidth="1"/>
    <col min="11" max="11" width="10.140625" bestFit="1" customWidth="1"/>
    <col min="12" max="13" width="5.7109375" customWidth="1"/>
    <col min="14" max="15" width="6.42578125" bestFit="1" customWidth="1"/>
    <col min="16" max="16" width="8.7109375" bestFit="1" customWidth="1"/>
    <col min="17" max="17" width="7.5703125" customWidth="1"/>
    <col min="18" max="18" width="10.140625" bestFit="1" customWidth="1"/>
    <col min="19" max="19" width="6.5703125" bestFit="1" customWidth="1"/>
    <col min="20" max="21" width="5.7109375" customWidth="1"/>
    <col min="22" max="22" width="6.28515625" customWidth="1"/>
    <col min="23" max="23" width="6.42578125" customWidth="1"/>
    <col min="24" max="24" width="5.7109375" bestFit="1" customWidth="1"/>
    <col min="25" max="25" width="8.5703125" bestFit="1" customWidth="1"/>
    <col min="26" max="26" width="7.140625" customWidth="1"/>
    <col min="27" max="27" width="6.85546875" customWidth="1"/>
    <col min="28" max="28" width="7.42578125" customWidth="1"/>
    <col min="29" max="29" width="10.28515625" bestFit="1" customWidth="1"/>
    <col min="30" max="30" width="8.5703125" bestFit="1" customWidth="1"/>
    <col min="31" max="31" width="6.5703125" customWidth="1"/>
    <col min="32" max="32" width="5.7109375" bestFit="1" customWidth="1"/>
    <col min="33" max="33" width="6.28515625" customWidth="1"/>
    <col min="34" max="34" width="10.28515625" bestFit="1" customWidth="1"/>
    <col min="35" max="35" width="6.7109375" customWidth="1"/>
    <col min="36" max="36" width="7" bestFit="1" customWidth="1"/>
  </cols>
  <sheetData>
    <row r="1" spans="1:25" ht="15.75" thickTop="1" x14ac:dyDescent="0.25">
      <c r="C1" s="106"/>
      <c r="D1" s="107"/>
      <c r="E1" s="107"/>
      <c r="F1" s="108"/>
    </row>
    <row r="2" spans="1:25" x14ac:dyDescent="0.25">
      <c r="C2" s="109"/>
      <c r="D2" s="110" t="s">
        <v>75</v>
      </c>
      <c r="E2" s="110"/>
      <c r="F2" s="111"/>
    </row>
    <row r="3" spans="1:25" x14ac:dyDescent="0.25">
      <c r="C3" s="109"/>
      <c r="D3" s="110"/>
      <c r="E3" s="110"/>
      <c r="F3" s="111"/>
    </row>
    <row r="4" spans="1:25" x14ac:dyDescent="0.25">
      <c r="C4" s="109"/>
      <c r="D4" s="110" t="s">
        <v>76</v>
      </c>
      <c r="E4" s="110" t="s">
        <v>11</v>
      </c>
      <c r="F4" s="111"/>
    </row>
    <row r="5" spans="1:25" x14ac:dyDescent="0.25">
      <c r="C5" s="109"/>
      <c r="D5" s="110">
        <v>0</v>
      </c>
      <c r="E5" s="110">
        <v>6</v>
      </c>
      <c r="F5" s="111"/>
    </row>
    <row r="6" spans="1:25" x14ac:dyDescent="0.25">
      <c r="C6" s="109"/>
      <c r="D6" s="110">
        <v>6</v>
      </c>
      <c r="E6" s="110">
        <v>5</v>
      </c>
      <c r="F6" s="111"/>
    </row>
    <row r="7" spans="1:25" x14ac:dyDescent="0.25">
      <c r="C7" s="109"/>
      <c r="D7" s="110">
        <v>12</v>
      </c>
      <c r="E7" s="110">
        <v>4</v>
      </c>
      <c r="F7" s="111"/>
    </row>
    <row r="8" spans="1:25" x14ac:dyDescent="0.25">
      <c r="C8" s="109"/>
      <c r="D8" s="110">
        <v>18</v>
      </c>
      <c r="E8" s="110">
        <v>3</v>
      </c>
      <c r="F8" s="111"/>
    </row>
    <row r="9" spans="1:25" x14ac:dyDescent="0.25">
      <c r="C9" s="109"/>
      <c r="D9" s="110">
        <v>23</v>
      </c>
      <c r="E9" s="110">
        <v>2</v>
      </c>
      <c r="F9" s="111"/>
    </row>
    <row r="10" spans="1:25" x14ac:dyDescent="0.25">
      <c r="C10" s="109"/>
      <c r="D10" s="110">
        <v>28</v>
      </c>
      <c r="E10" s="110">
        <v>1</v>
      </c>
      <c r="F10" s="111"/>
    </row>
    <row r="11" spans="1:25" ht="15.75" thickBot="1" x14ac:dyDescent="0.3">
      <c r="C11" s="112"/>
      <c r="D11" s="113"/>
      <c r="E11" s="113"/>
      <c r="F11" s="114"/>
    </row>
    <row r="12" spans="1:25" ht="15.75" thickTop="1" x14ac:dyDescent="0.25">
      <c r="C12" s="110"/>
      <c r="D12" s="110"/>
      <c r="E12" s="110"/>
      <c r="F12" s="110"/>
    </row>
    <row r="13" spans="1:25" x14ac:dyDescent="0.25">
      <c r="C13" s="110"/>
      <c r="D13" s="110"/>
      <c r="E13" s="110"/>
      <c r="F13" s="110"/>
    </row>
    <row r="14" spans="1:25" ht="21" x14ac:dyDescent="0.35">
      <c r="A14" s="118" t="s">
        <v>102</v>
      </c>
      <c r="C14" s="110"/>
      <c r="D14" s="110"/>
      <c r="E14" s="110"/>
      <c r="F14" s="110"/>
    </row>
    <row r="15" spans="1:25" x14ac:dyDescent="0.25">
      <c r="B15" t="s">
        <v>166</v>
      </c>
      <c r="C15" t="s">
        <v>167</v>
      </c>
      <c r="D15" t="s">
        <v>168</v>
      </c>
      <c r="E15" t="s">
        <v>169</v>
      </c>
      <c r="F15" t="s">
        <v>170</v>
      </c>
      <c r="G15" t="s">
        <v>171</v>
      </c>
      <c r="H15" t="s">
        <v>172</v>
      </c>
      <c r="I15" t="s">
        <v>173</v>
      </c>
      <c r="J15" t="s">
        <v>174</v>
      </c>
      <c r="K15" t="s">
        <v>175</v>
      </c>
      <c r="L15" t="s">
        <v>176</v>
      </c>
      <c r="M15" t="s">
        <v>177</v>
      </c>
      <c r="N15" t="s">
        <v>178</v>
      </c>
      <c r="O15" t="s">
        <v>179</v>
      </c>
      <c r="P15" t="s">
        <v>180</v>
      </c>
      <c r="Q15" t="s">
        <v>181</v>
      </c>
      <c r="R15" t="s">
        <v>182</v>
      </c>
      <c r="S15" t="s">
        <v>183</v>
      </c>
      <c r="T15" t="s">
        <v>184</v>
      </c>
      <c r="U15" t="s">
        <v>185</v>
      </c>
      <c r="V15" t="s">
        <v>186</v>
      </c>
      <c r="W15" t="s">
        <v>187</v>
      </c>
      <c r="X15" t="s">
        <v>188</v>
      </c>
      <c r="Y15" t="s">
        <v>189</v>
      </c>
    </row>
    <row r="16" spans="1:25" x14ac:dyDescent="0.25">
      <c r="B16" s="328" t="s">
        <v>24</v>
      </c>
      <c r="C16" s="328"/>
      <c r="D16" s="328"/>
      <c r="E16" s="328"/>
      <c r="F16" s="328"/>
      <c r="G16" s="328"/>
      <c r="H16" s="328"/>
      <c r="I16" s="328"/>
      <c r="J16" s="328" t="s">
        <v>27</v>
      </c>
      <c r="K16" s="328"/>
      <c r="L16" s="328"/>
      <c r="M16" s="328"/>
      <c r="N16" s="328"/>
      <c r="O16" s="328"/>
      <c r="P16" s="328"/>
      <c r="Q16" s="328"/>
      <c r="R16" s="328"/>
      <c r="S16" s="328"/>
      <c r="T16" s="328"/>
      <c r="U16" s="328"/>
      <c r="V16" s="328"/>
      <c r="W16" s="328" t="s">
        <v>25</v>
      </c>
      <c r="X16" s="328"/>
      <c r="Y16" s="328"/>
    </row>
    <row r="17" spans="1:31" s="12" customFormat="1" x14ac:dyDescent="0.25">
      <c r="A17" s="8" t="s">
        <v>1</v>
      </c>
      <c r="B17" s="4">
        <v>1</v>
      </c>
      <c r="C17" s="4">
        <v>2</v>
      </c>
      <c r="D17" s="4">
        <v>3</v>
      </c>
      <c r="E17" s="4">
        <v>4</v>
      </c>
      <c r="F17" s="4">
        <v>5</v>
      </c>
      <c r="G17" s="4">
        <v>5</v>
      </c>
      <c r="H17" s="4">
        <v>6</v>
      </c>
      <c r="I17" s="4">
        <v>7</v>
      </c>
      <c r="J17" s="4">
        <v>8</v>
      </c>
      <c r="K17" s="4">
        <v>8</v>
      </c>
      <c r="L17" s="4">
        <v>8</v>
      </c>
      <c r="M17" s="4">
        <v>8</v>
      </c>
      <c r="N17" s="4">
        <v>9</v>
      </c>
      <c r="O17" s="4">
        <v>9</v>
      </c>
      <c r="P17" s="4">
        <v>9</v>
      </c>
      <c r="Q17" s="4">
        <v>9</v>
      </c>
      <c r="R17" s="4">
        <v>10</v>
      </c>
      <c r="S17" s="4">
        <v>10</v>
      </c>
      <c r="T17" s="4">
        <v>11</v>
      </c>
      <c r="U17" s="4">
        <v>12</v>
      </c>
      <c r="V17" s="4">
        <v>12</v>
      </c>
      <c r="W17" s="4">
        <v>13</v>
      </c>
      <c r="X17" s="4">
        <v>13</v>
      </c>
      <c r="Y17" s="4">
        <v>13</v>
      </c>
      <c r="Z17" s="42"/>
      <c r="AA17" s="42"/>
      <c r="AB17" s="42"/>
      <c r="AC17" s="42"/>
      <c r="AD17" s="42"/>
      <c r="AE17" s="42"/>
    </row>
    <row r="18" spans="1:31" s="12" customFormat="1" ht="89.25" x14ac:dyDescent="0.25">
      <c r="A18" s="8"/>
      <c r="B18" s="41" t="s">
        <v>136</v>
      </c>
      <c r="C18" s="41" t="s">
        <v>137</v>
      </c>
      <c r="D18" s="41" t="s">
        <v>138</v>
      </c>
      <c r="E18" s="41" t="s">
        <v>139</v>
      </c>
      <c r="F18" s="41" t="s">
        <v>140</v>
      </c>
      <c r="G18" s="41" t="s">
        <v>35</v>
      </c>
      <c r="H18" s="41" t="s">
        <v>141</v>
      </c>
      <c r="I18" s="6" t="s">
        <v>119</v>
      </c>
      <c r="J18" s="6" t="s">
        <v>29</v>
      </c>
      <c r="K18" s="6" t="s">
        <v>30</v>
      </c>
      <c r="L18" s="6" t="s">
        <v>31</v>
      </c>
      <c r="M18" s="6" t="s">
        <v>32</v>
      </c>
      <c r="N18" s="41" t="s">
        <v>142</v>
      </c>
      <c r="O18" s="41" t="s">
        <v>143</v>
      </c>
      <c r="P18" s="41" t="s">
        <v>144</v>
      </c>
      <c r="Q18" s="41" t="s">
        <v>145</v>
      </c>
      <c r="R18" s="41" t="s">
        <v>146</v>
      </c>
      <c r="S18" s="41" t="s">
        <v>147</v>
      </c>
      <c r="T18" s="41" t="s">
        <v>148</v>
      </c>
      <c r="U18" s="6" t="s">
        <v>33</v>
      </c>
      <c r="V18" s="6" t="s">
        <v>34</v>
      </c>
      <c r="W18" s="41" t="s">
        <v>149</v>
      </c>
      <c r="X18" s="41" t="s">
        <v>150</v>
      </c>
      <c r="Y18" s="41" t="s">
        <v>151</v>
      </c>
      <c r="Z18" s="42"/>
      <c r="AA18" s="42"/>
      <c r="AB18" s="42"/>
      <c r="AC18" s="42"/>
      <c r="AD18" s="42"/>
      <c r="AE18" s="42"/>
    </row>
    <row r="19" spans="1:31" s="12" customFormat="1" ht="15" customHeight="1" x14ac:dyDescent="0.25">
      <c r="A19" s="13" t="s">
        <v>15</v>
      </c>
      <c r="B19" s="27">
        <v>1</v>
      </c>
      <c r="C19" s="27">
        <v>1</v>
      </c>
      <c r="D19" s="27">
        <v>4</v>
      </c>
      <c r="E19" s="27">
        <v>4</v>
      </c>
      <c r="F19" s="27">
        <v>1</v>
      </c>
      <c r="G19" s="27">
        <v>1</v>
      </c>
      <c r="H19" s="27">
        <v>1</v>
      </c>
      <c r="I19" s="27">
        <v>1</v>
      </c>
      <c r="J19" s="27">
        <v>1</v>
      </c>
      <c r="K19" s="27">
        <v>1</v>
      </c>
      <c r="L19" s="27">
        <v>1</v>
      </c>
      <c r="M19" s="27">
        <v>1</v>
      </c>
      <c r="N19" s="27">
        <v>1</v>
      </c>
      <c r="O19" s="27">
        <v>1</v>
      </c>
      <c r="P19" s="27">
        <v>1</v>
      </c>
      <c r="Q19" s="27">
        <v>1</v>
      </c>
      <c r="R19" s="27">
        <v>1</v>
      </c>
      <c r="S19" s="27">
        <v>1</v>
      </c>
      <c r="T19" s="27">
        <v>1</v>
      </c>
      <c r="U19" s="27">
        <v>1</v>
      </c>
      <c r="V19" s="27">
        <v>1</v>
      </c>
      <c r="W19" s="27">
        <v>1</v>
      </c>
      <c r="X19" s="27">
        <v>1</v>
      </c>
      <c r="Y19" s="27">
        <v>1</v>
      </c>
      <c r="Z19" s="29"/>
      <c r="AA19" s="29"/>
      <c r="AB19" s="29"/>
      <c r="AC19" s="29"/>
      <c r="AD19" s="29"/>
      <c r="AE19" s="29"/>
    </row>
    <row r="20" spans="1:31" s="12" customFormat="1" x14ac:dyDescent="0.25">
      <c r="A20" s="11" t="s">
        <v>9</v>
      </c>
      <c r="B20" s="3" t="str">
        <f>Klasse!D41</f>
        <v/>
      </c>
      <c r="C20" s="3" t="str">
        <f>Klasse!E41</f>
        <v/>
      </c>
      <c r="D20" s="3" t="str">
        <f>Klasse!F41</f>
        <v/>
      </c>
      <c r="E20" s="3" t="str">
        <f>Klasse!G41</f>
        <v/>
      </c>
      <c r="F20" s="3" t="str">
        <f>Klasse!H41</f>
        <v/>
      </c>
      <c r="G20" s="3" t="str">
        <f>Klasse!I41</f>
        <v/>
      </c>
      <c r="H20" s="3" t="str">
        <f>Klasse!J41</f>
        <v/>
      </c>
      <c r="I20" s="3" t="str">
        <f>Klasse!K41</f>
        <v/>
      </c>
      <c r="J20" s="3" t="str">
        <f>Klasse!L41</f>
        <v/>
      </c>
      <c r="K20" s="3" t="str">
        <f>Klasse!M41</f>
        <v/>
      </c>
      <c r="L20" s="3" t="str">
        <f>Klasse!N41</f>
        <v/>
      </c>
      <c r="M20" s="3" t="str">
        <f>Klasse!O41</f>
        <v/>
      </c>
      <c r="N20" s="3" t="str">
        <f>Klasse!P41</f>
        <v/>
      </c>
      <c r="O20" s="3" t="str">
        <f>Klasse!Q41</f>
        <v/>
      </c>
      <c r="P20" s="3" t="str">
        <f>Klasse!R41</f>
        <v/>
      </c>
      <c r="Q20" s="3" t="str">
        <f>Klasse!S41</f>
        <v/>
      </c>
      <c r="R20" s="3" t="str">
        <f>Klasse!T41</f>
        <v/>
      </c>
      <c r="S20" s="3" t="str">
        <f>Klasse!U41</f>
        <v/>
      </c>
      <c r="T20" s="3" t="str">
        <f>Klasse!V41</f>
        <v/>
      </c>
      <c r="U20" s="3" t="str">
        <f>Klasse!W41</f>
        <v/>
      </c>
      <c r="V20" s="3" t="str">
        <f>Klasse!X41</f>
        <v/>
      </c>
      <c r="W20" s="3" t="str">
        <f>Klasse!Y41</f>
        <v/>
      </c>
      <c r="X20" s="3" t="str">
        <f>Klasse!Z41</f>
        <v/>
      </c>
      <c r="Y20" s="3" t="str">
        <f>Klasse!AA41</f>
        <v/>
      </c>
      <c r="Z20" s="29"/>
      <c r="AA20" s="29"/>
      <c r="AB20" s="29"/>
      <c r="AC20" s="29"/>
      <c r="AD20" s="29"/>
      <c r="AE20" s="29"/>
    </row>
    <row r="21" spans="1:31" s="12" customFormat="1" x14ac:dyDescent="0.25">
      <c r="A21" s="10" t="s">
        <v>16</v>
      </c>
      <c r="B21" s="14" t="str">
        <f>Klasse!D42</f>
        <v/>
      </c>
      <c r="C21" s="14" t="str">
        <f>Klasse!E42</f>
        <v/>
      </c>
      <c r="D21" s="14" t="str">
        <f>Klasse!F42</f>
        <v/>
      </c>
      <c r="E21" s="14" t="str">
        <f>Klasse!G42</f>
        <v/>
      </c>
      <c r="F21" s="14" t="str">
        <f>Klasse!H42</f>
        <v/>
      </c>
      <c r="G21" s="14" t="str">
        <f>Klasse!I42</f>
        <v/>
      </c>
      <c r="H21" s="14" t="str">
        <f>Klasse!J42</f>
        <v/>
      </c>
      <c r="I21" s="14" t="str">
        <f>Klasse!K42</f>
        <v/>
      </c>
      <c r="J21" s="14" t="str">
        <f>Klasse!L42</f>
        <v/>
      </c>
      <c r="K21" s="14" t="str">
        <f>Klasse!M42</f>
        <v/>
      </c>
      <c r="L21" s="14" t="str">
        <f>Klasse!N42</f>
        <v/>
      </c>
      <c r="M21" s="14" t="str">
        <f>Klasse!O42</f>
        <v/>
      </c>
      <c r="N21" s="14" t="str">
        <f>Klasse!P42</f>
        <v/>
      </c>
      <c r="O21" s="14" t="str">
        <f>Klasse!Q42</f>
        <v/>
      </c>
      <c r="P21" s="14" t="str">
        <f>Klasse!R42</f>
        <v/>
      </c>
      <c r="Q21" s="14" t="str">
        <f>Klasse!S42</f>
        <v/>
      </c>
      <c r="R21" s="14" t="str">
        <f>Klasse!T42</f>
        <v/>
      </c>
      <c r="S21" s="14" t="str">
        <f>Klasse!U42</f>
        <v/>
      </c>
      <c r="T21" s="14" t="str">
        <f>Klasse!V42</f>
        <v/>
      </c>
      <c r="U21" s="14" t="str">
        <f>Klasse!W42</f>
        <v/>
      </c>
      <c r="V21" s="14" t="str">
        <f>Klasse!X42</f>
        <v/>
      </c>
      <c r="W21" s="14" t="str">
        <f>Klasse!Y42</f>
        <v/>
      </c>
      <c r="X21" s="14" t="str">
        <f>Klasse!Z42</f>
        <v/>
      </c>
      <c r="Y21" s="14" t="str">
        <f>Klasse!AA42</f>
        <v/>
      </c>
      <c r="Z21" s="30"/>
      <c r="AA21" s="30"/>
      <c r="AB21" s="30"/>
      <c r="AC21" s="30"/>
      <c r="AD21" s="30"/>
      <c r="AE21" s="30"/>
    </row>
    <row r="22" spans="1:31" x14ac:dyDescent="0.25">
      <c r="A22" s="7" t="s">
        <v>2</v>
      </c>
      <c r="B22" s="25" t="s">
        <v>3</v>
      </c>
      <c r="C22" s="40" t="s">
        <v>4</v>
      </c>
      <c r="D22" s="25" t="s">
        <v>3</v>
      </c>
      <c r="E22" s="40" t="s">
        <v>4</v>
      </c>
      <c r="F22" s="40" t="s">
        <v>4</v>
      </c>
      <c r="G22" s="40" t="s">
        <v>4</v>
      </c>
      <c r="H22" s="26" t="s">
        <v>5</v>
      </c>
      <c r="I22" s="26" t="s">
        <v>5</v>
      </c>
      <c r="J22" s="40" t="s">
        <v>4</v>
      </c>
      <c r="K22" s="40" t="s">
        <v>4</v>
      </c>
      <c r="L22" s="40" t="s">
        <v>4</v>
      </c>
      <c r="M22" s="40" t="s">
        <v>4</v>
      </c>
      <c r="N22" s="40" t="s">
        <v>4</v>
      </c>
      <c r="O22" s="40" t="s">
        <v>4</v>
      </c>
      <c r="P22" s="40" t="s">
        <v>4</v>
      </c>
      <c r="Q22" s="40" t="s">
        <v>4</v>
      </c>
      <c r="R22" s="40" t="s">
        <v>4</v>
      </c>
      <c r="S22" s="40" t="s">
        <v>4</v>
      </c>
      <c r="T22" s="40" t="s">
        <v>4</v>
      </c>
      <c r="U22" s="40" t="s">
        <v>4</v>
      </c>
      <c r="V22" s="40" t="s">
        <v>4</v>
      </c>
      <c r="W22" s="26" t="s">
        <v>5</v>
      </c>
      <c r="X22" s="26" t="s">
        <v>5</v>
      </c>
      <c r="Y22" s="26" t="s">
        <v>5</v>
      </c>
    </row>
    <row r="24" spans="1:31" x14ac:dyDescent="0.25">
      <c r="A24" s="9" t="s">
        <v>17</v>
      </c>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row>
    <row r="25" spans="1:31" x14ac:dyDescent="0.25">
      <c r="A25" s="5"/>
      <c r="B25" s="5"/>
      <c r="C25" s="5" t="s">
        <v>190</v>
      </c>
      <c r="D25" s="5" t="s">
        <v>191</v>
      </c>
      <c r="E25" s="5"/>
      <c r="F25" s="5" t="s">
        <v>192</v>
      </c>
      <c r="G25" s="5" t="s">
        <v>193</v>
      </c>
      <c r="H25" s="5" t="s">
        <v>194</v>
      </c>
      <c r="I25" s="5" t="s">
        <v>195</v>
      </c>
      <c r="J25" t="s">
        <v>174</v>
      </c>
      <c r="K25" t="s">
        <v>175</v>
      </c>
      <c r="L25" t="s">
        <v>176</v>
      </c>
      <c r="M25" t="s">
        <v>177</v>
      </c>
      <c r="N25" s="5"/>
      <c r="O25" s="5"/>
      <c r="P25" s="5"/>
      <c r="Q25" s="5"/>
      <c r="R25" s="5"/>
      <c r="S25" s="5"/>
      <c r="T25" s="5"/>
      <c r="U25" s="5"/>
      <c r="V25" s="5"/>
      <c r="W25" s="5"/>
      <c r="X25" s="5"/>
      <c r="Y25" s="5"/>
      <c r="Z25" s="5"/>
      <c r="AA25" s="5"/>
      <c r="AB25" s="5"/>
      <c r="AC25" s="5"/>
      <c r="AD25" s="5"/>
    </row>
    <row r="26" spans="1:31" x14ac:dyDescent="0.25">
      <c r="A26" s="5"/>
      <c r="B26" s="5"/>
      <c r="C26" s="4">
        <v>1</v>
      </c>
      <c r="D26" s="4">
        <v>3</v>
      </c>
      <c r="E26" s="16" t="s">
        <v>18</v>
      </c>
      <c r="F26" s="4">
        <v>2</v>
      </c>
      <c r="G26" s="4">
        <v>4</v>
      </c>
      <c r="H26" s="4">
        <v>5</v>
      </c>
      <c r="I26" s="4">
        <v>5</v>
      </c>
      <c r="J26" s="4">
        <v>8</v>
      </c>
      <c r="K26" s="4">
        <v>8</v>
      </c>
      <c r="L26" s="4">
        <v>8</v>
      </c>
      <c r="M26" s="4">
        <v>8</v>
      </c>
      <c r="N26" s="4">
        <v>9</v>
      </c>
      <c r="O26" s="4">
        <v>9</v>
      </c>
      <c r="P26" s="4">
        <v>9</v>
      </c>
      <c r="Q26" s="4">
        <v>9</v>
      </c>
      <c r="R26" s="4">
        <v>10</v>
      </c>
      <c r="S26" s="4">
        <v>10</v>
      </c>
      <c r="T26" s="4">
        <v>11</v>
      </c>
      <c r="U26" s="4">
        <v>12</v>
      </c>
      <c r="V26" s="4">
        <v>12</v>
      </c>
      <c r="W26" s="18" t="s">
        <v>19</v>
      </c>
      <c r="X26" s="4">
        <v>6</v>
      </c>
      <c r="Y26" s="4">
        <v>7</v>
      </c>
      <c r="Z26" s="4">
        <v>13</v>
      </c>
      <c r="AA26" s="4">
        <v>13</v>
      </c>
      <c r="AB26" s="4">
        <v>13</v>
      </c>
      <c r="AC26" s="20" t="s">
        <v>20</v>
      </c>
    </row>
    <row r="27" spans="1:31" ht="89.25" x14ac:dyDescent="0.25">
      <c r="A27" s="5"/>
      <c r="B27" s="5"/>
      <c r="C27" s="41" t="s">
        <v>136</v>
      </c>
      <c r="D27" s="41" t="s">
        <v>138</v>
      </c>
      <c r="E27" s="16"/>
      <c r="F27" s="41" t="s">
        <v>137</v>
      </c>
      <c r="G27" s="41" t="s">
        <v>139</v>
      </c>
      <c r="H27" s="41" t="s">
        <v>140</v>
      </c>
      <c r="I27" s="41" t="s">
        <v>35</v>
      </c>
      <c r="J27" s="6" t="s">
        <v>29</v>
      </c>
      <c r="K27" s="6" t="s">
        <v>30</v>
      </c>
      <c r="L27" s="6" t="s">
        <v>31</v>
      </c>
      <c r="M27" s="6" t="s">
        <v>32</v>
      </c>
      <c r="N27" s="41" t="s">
        <v>142</v>
      </c>
      <c r="O27" s="41" t="s">
        <v>143</v>
      </c>
      <c r="P27" s="41" t="s">
        <v>144</v>
      </c>
      <c r="Q27" s="41" t="s">
        <v>145</v>
      </c>
      <c r="R27" s="41" t="s">
        <v>146</v>
      </c>
      <c r="S27" s="41" t="s">
        <v>147</v>
      </c>
      <c r="T27" s="41" t="s">
        <v>148</v>
      </c>
      <c r="U27" s="6" t="s">
        <v>33</v>
      </c>
      <c r="V27" s="6" t="s">
        <v>34</v>
      </c>
      <c r="W27" s="18"/>
      <c r="X27" s="41" t="s">
        <v>141</v>
      </c>
      <c r="Y27" s="6" t="s">
        <v>119</v>
      </c>
      <c r="Z27" s="41" t="s">
        <v>149</v>
      </c>
      <c r="AA27" s="41" t="s">
        <v>150</v>
      </c>
      <c r="AB27" s="41" t="s">
        <v>151</v>
      </c>
      <c r="AC27" s="20"/>
    </row>
    <row r="28" spans="1:31" x14ac:dyDescent="0.25">
      <c r="A28" s="326" t="s">
        <v>21</v>
      </c>
      <c r="B28" s="327"/>
      <c r="C28" s="2" t="str">
        <f>Klasse!D41</f>
        <v/>
      </c>
      <c r="D28" s="2" t="str">
        <f>Klasse!F41</f>
        <v/>
      </c>
      <c r="E28" s="16">
        <f>SUM(C28:D28)</f>
        <v>0</v>
      </c>
      <c r="F28" s="3" t="str">
        <f>Klasse!E41</f>
        <v/>
      </c>
      <c r="G28" s="3" t="str">
        <f>Klasse!G41</f>
        <v/>
      </c>
      <c r="H28" s="3" t="str">
        <f>Klasse!H41</f>
        <v/>
      </c>
      <c r="I28" s="3" t="str">
        <f>Klasse!I41</f>
        <v/>
      </c>
      <c r="J28" s="3" t="str">
        <f>Klasse!L41</f>
        <v/>
      </c>
      <c r="K28" s="3" t="str">
        <f>Klasse!M41</f>
        <v/>
      </c>
      <c r="L28" s="3" t="str">
        <f>Klasse!N41</f>
        <v/>
      </c>
      <c r="M28" s="3" t="str">
        <f>Klasse!O41</f>
        <v/>
      </c>
      <c r="N28" s="3" t="str">
        <f>Klasse!P41</f>
        <v/>
      </c>
      <c r="O28" s="3" t="str">
        <f>Klasse!Q41</f>
        <v/>
      </c>
      <c r="P28" s="3" t="str">
        <f>Klasse!R41</f>
        <v/>
      </c>
      <c r="Q28" s="3" t="str">
        <f>Klasse!S41</f>
        <v/>
      </c>
      <c r="R28" s="3" t="str">
        <f>Klasse!T41</f>
        <v/>
      </c>
      <c r="S28" s="3" t="str">
        <f>Klasse!U41</f>
        <v/>
      </c>
      <c r="T28" s="3" t="str">
        <f>Klasse!V41</f>
        <v/>
      </c>
      <c r="U28" s="3" t="str">
        <f>Klasse!W41</f>
        <v/>
      </c>
      <c r="V28" s="3" t="str">
        <f>Klasse!X41</f>
        <v/>
      </c>
      <c r="W28" s="18">
        <f>SUM(F28:V28)</f>
        <v>0</v>
      </c>
      <c r="X28" s="31" t="str">
        <f>Klasse!J41</f>
        <v/>
      </c>
      <c r="Y28" s="31" t="str">
        <f>Klasse!K41</f>
        <v/>
      </c>
      <c r="Z28" s="31" t="str">
        <f>Klasse!Y41</f>
        <v/>
      </c>
      <c r="AA28" s="31" t="str">
        <f>Klasse!Z41</f>
        <v/>
      </c>
      <c r="AB28" s="31" t="str">
        <f>Klasse!AA41</f>
        <v/>
      </c>
      <c r="AC28" s="20">
        <f>SUM(X28:AB28)</f>
        <v>0</v>
      </c>
    </row>
    <row r="29" spans="1:31" x14ac:dyDescent="0.25">
      <c r="A29" s="326" t="s">
        <v>16</v>
      </c>
      <c r="B29" s="327"/>
      <c r="C29" s="14" t="str">
        <f>Klasse!D42</f>
        <v/>
      </c>
      <c r="D29" s="14" t="str">
        <f>Klasse!F42</f>
        <v/>
      </c>
      <c r="E29" s="17" t="e">
        <f>E28/(Klasse!O3*5)</f>
        <v>#VALUE!</v>
      </c>
      <c r="F29" s="14" t="str">
        <f>Klasse!E42</f>
        <v/>
      </c>
      <c r="G29" s="14" t="str">
        <f>Klasse!G42</f>
        <v/>
      </c>
      <c r="H29" s="14" t="str">
        <f>Klasse!H42</f>
        <v/>
      </c>
      <c r="I29" s="14" t="str">
        <f>Klasse!I42</f>
        <v/>
      </c>
      <c r="J29" s="14" t="str">
        <f>Klasse!L42</f>
        <v/>
      </c>
      <c r="K29" s="14" t="str">
        <f>Klasse!M42</f>
        <v/>
      </c>
      <c r="L29" s="14" t="str">
        <f>Klasse!N42</f>
        <v/>
      </c>
      <c r="M29" s="14" t="str">
        <f>Klasse!O42</f>
        <v/>
      </c>
      <c r="N29" s="14" t="str">
        <f>Klasse!P42</f>
        <v/>
      </c>
      <c r="O29" s="14" t="str">
        <f>Klasse!Q42</f>
        <v/>
      </c>
      <c r="P29" s="14" t="str">
        <f>Klasse!R42</f>
        <v/>
      </c>
      <c r="Q29" s="14" t="str">
        <f>Klasse!S42</f>
        <v/>
      </c>
      <c r="R29" s="14" t="str">
        <f>Klasse!T42</f>
        <v/>
      </c>
      <c r="S29" s="14" t="str">
        <f>Klasse!U42</f>
        <v/>
      </c>
      <c r="T29" s="14" t="str">
        <f>Klasse!V42</f>
        <v/>
      </c>
      <c r="U29" s="14" t="str">
        <f>Klasse!W42</f>
        <v/>
      </c>
      <c r="V29" s="14" t="str">
        <f>Klasse!X42</f>
        <v/>
      </c>
      <c r="W29" s="19" t="e">
        <f>W28/(Klasse!O3*20)</f>
        <v>#VALUE!</v>
      </c>
      <c r="X29" s="32" t="str">
        <f>Klasse!J42</f>
        <v/>
      </c>
      <c r="Y29" s="32" t="str">
        <f>Klasse!K42</f>
        <v/>
      </c>
      <c r="Z29" s="32" t="str">
        <f>Klasse!Y42</f>
        <v/>
      </c>
      <c r="AA29" s="32" t="str">
        <f>Klasse!Z42</f>
        <v/>
      </c>
      <c r="AB29" s="32" t="str">
        <f>Klasse!AA42</f>
        <v/>
      </c>
      <c r="AC29" s="21" t="e">
        <f>AC28/(Klasse!O3*5)</f>
        <v>#VALUE!</v>
      </c>
    </row>
    <row r="31" spans="1:31" x14ac:dyDescent="0.25">
      <c r="C31" t="s">
        <v>18</v>
      </c>
      <c r="D31" s="15" t="e">
        <f>E29</f>
        <v>#VALUE!</v>
      </c>
    </row>
    <row r="32" spans="1:31" x14ac:dyDescent="0.25">
      <c r="C32" t="s">
        <v>19</v>
      </c>
      <c r="D32" s="15" t="e">
        <f>W29</f>
        <v>#VALUE!</v>
      </c>
    </row>
    <row r="33" spans="1:29" x14ac:dyDescent="0.25">
      <c r="C33" t="s">
        <v>20</v>
      </c>
      <c r="D33" s="15" t="e">
        <f>AC29</f>
        <v>#VALUE!</v>
      </c>
    </row>
    <row r="36" spans="1:29" s="5" customFormat="1" ht="12.75" x14ac:dyDescent="0.2">
      <c r="A36" s="9" t="s">
        <v>22</v>
      </c>
    </row>
    <row r="37" spans="1:29" s="5" customFormat="1" x14ac:dyDescent="0.2">
      <c r="C37" s="4">
        <v>1</v>
      </c>
      <c r="D37" s="4">
        <v>2</v>
      </c>
      <c r="E37" s="4">
        <v>3</v>
      </c>
      <c r="F37" s="4">
        <v>4</v>
      </c>
      <c r="G37" s="4">
        <v>5</v>
      </c>
      <c r="H37" s="4">
        <v>5</v>
      </c>
      <c r="I37" s="4">
        <v>6</v>
      </c>
      <c r="J37" s="4">
        <v>7</v>
      </c>
      <c r="K37" s="38" t="s">
        <v>24</v>
      </c>
      <c r="L37" s="4">
        <v>8</v>
      </c>
      <c r="M37" s="4">
        <v>8</v>
      </c>
      <c r="N37" s="4">
        <v>8</v>
      </c>
      <c r="O37" s="4">
        <v>8</v>
      </c>
      <c r="P37" s="4">
        <v>9</v>
      </c>
      <c r="Q37" s="4">
        <v>9</v>
      </c>
      <c r="R37" s="4">
        <v>9</v>
      </c>
      <c r="S37" s="4">
        <v>9</v>
      </c>
      <c r="T37" s="4">
        <v>10</v>
      </c>
      <c r="U37" s="4">
        <v>10</v>
      </c>
      <c r="V37" s="4">
        <v>11</v>
      </c>
      <c r="W37" s="4">
        <v>12</v>
      </c>
      <c r="X37" s="4">
        <v>12</v>
      </c>
      <c r="Y37" s="33" t="s">
        <v>27</v>
      </c>
      <c r="Z37" s="2">
        <v>13</v>
      </c>
      <c r="AA37" s="2">
        <v>13</v>
      </c>
      <c r="AB37" s="2">
        <v>13</v>
      </c>
      <c r="AC37" s="35" t="s">
        <v>25</v>
      </c>
    </row>
    <row r="38" spans="1:29" s="5" customFormat="1" ht="89.25" x14ac:dyDescent="0.2">
      <c r="C38" s="41" t="s">
        <v>164</v>
      </c>
      <c r="D38" s="41" t="s">
        <v>137</v>
      </c>
      <c r="E38" s="41" t="s">
        <v>152</v>
      </c>
      <c r="F38" s="41" t="s">
        <v>153</v>
      </c>
      <c r="G38" s="41" t="s">
        <v>154</v>
      </c>
      <c r="H38" s="41" t="s">
        <v>35</v>
      </c>
      <c r="I38" s="41" t="s">
        <v>155</v>
      </c>
      <c r="J38" s="6" t="s">
        <v>119</v>
      </c>
      <c r="K38" s="38"/>
      <c r="L38" s="6" t="s">
        <v>29</v>
      </c>
      <c r="M38" s="41" t="s">
        <v>165</v>
      </c>
      <c r="N38" s="6" t="s">
        <v>31</v>
      </c>
      <c r="O38" s="6" t="s">
        <v>32</v>
      </c>
      <c r="P38" s="41" t="s">
        <v>156</v>
      </c>
      <c r="Q38" s="41" t="s">
        <v>157</v>
      </c>
      <c r="R38" s="41" t="s">
        <v>158</v>
      </c>
      <c r="S38" s="41" t="s">
        <v>159</v>
      </c>
      <c r="T38" s="41" t="s">
        <v>160</v>
      </c>
      <c r="U38" s="41" t="s">
        <v>161</v>
      </c>
      <c r="V38" s="41" t="s">
        <v>148</v>
      </c>
      <c r="W38" s="6" t="s">
        <v>33</v>
      </c>
      <c r="X38" s="6" t="s">
        <v>34</v>
      </c>
      <c r="Y38" s="33"/>
      <c r="Z38" s="41" t="s">
        <v>149</v>
      </c>
      <c r="AA38" s="41" t="s">
        <v>162</v>
      </c>
      <c r="AB38" s="41" t="s">
        <v>163</v>
      </c>
      <c r="AC38" s="36"/>
    </row>
    <row r="39" spans="1:29" s="5" customFormat="1" x14ac:dyDescent="0.2">
      <c r="A39" s="326" t="s">
        <v>21</v>
      </c>
      <c r="B39" s="327"/>
      <c r="C39" s="3" t="str">
        <f>Klasse!D41</f>
        <v/>
      </c>
      <c r="D39" s="3" t="str">
        <f>Klasse!E41</f>
        <v/>
      </c>
      <c r="E39" s="3" t="str">
        <f>Klasse!F41</f>
        <v/>
      </c>
      <c r="F39" s="3" t="str">
        <f>Klasse!G41</f>
        <v/>
      </c>
      <c r="G39" s="3" t="str">
        <f>Klasse!H41</f>
        <v/>
      </c>
      <c r="H39" s="3" t="str">
        <f>Klasse!I41</f>
        <v/>
      </c>
      <c r="I39" s="3" t="str">
        <f>Klasse!J41</f>
        <v/>
      </c>
      <c r="J39" s="3" t="str">
        <f>Klasse!K41</f>
        <v/>
      </c>
      <c r="K39" s="38">
        <f>SUM(C39:J39)</f>
        <v>0</v>
      </c>
      <c r="L39" s="2" t="str">
        <f>Klasse!L41</f>
        <v/>
      </c>
      <c r="M39" s="2" t="str">
        <f>Klasse!M41</f>
        <v/>
      </c>
      <c r="N39" s="2" t="str">
        <f>Klasse!N41</f>
        <v/>
      </c>
      <c r="O39" s="2" t="str">
        <f>Klasse!O41</f>
        <v/>
      </c>
      <c r="P39" s="2" t="str">
        <f>Klasse!P41</f>
        <v/>
      </c>
      <c r="Q39" s="2" t="str">
        <f>Klasse!Q41</f>
        <v/>
      </c>
      <c r="R39" s="2" t="str">
        <f>Klasse!R41</f>
        <v/>
      </c>
      <c r="S39" s="2" t="str">
        <f>Klasse!S41</f>
        <v/>
      </c>
      <c r="T39" s="2" t="str">
        <f>Klasse!T41</f>
        <v/>
      </c>
      <c r="U39" s="2" t="str">
        <f>Klasse!U41</f>
        <v/>
      </c>
      <c r="V39" s="2" t="str">
        <f>Klasse!V41</f>
        <v/>
      </c>
      <c r="W39" s="2" t="str">
        <f>Klasse!W41</f>
        <v/>
      </c>
      <c r="X39" s="2" t="str">
        <f>Klasse!X41</f>
        <v/>
      </c>
      <c r="Y39" s="33">
        <f>SUM(L39:X39)</f>
        <v>0</v>
      </c>
      <c r="Z39" s="24" t="str">
        <f>Klasse!Y41</f>
        <v/>
      </c>
      <c r="AA39" s="24" t="str">
        <f>Klasse!Z41</f>
        <v/>
      </c>
      <c r="AB39" s="24" t="str">
        <f>Klasse!AA41</f>
        <v/>
      </c>
      <c r="AC39" s="36">
        <f>SUM(Z39:AB39)</f>
        <v>0</v>
      </c>
    </row>
    <row r="40" spans="1:29" x14ac:dyDescent="0.25">
      <c r="A40" s="326" t="s">
        <v>16</v>
      </c>
      <c r="B40" s="327"/>
      <c r="C40" s="14" t="str">
        <f>Klasse!D42</f>
        <v/>
      </c>
      <c r="D40" s="14" t="str">
        <f>Klasse!E42</f>
        <v/>
      </c>
      <c r="E40" s="14" t="str">
        <f>Klasse!F42</f>
        <v/>
      </c>
      <c r="F40" s="14" t="str">
        <f>Klasse!G42</f>
        <v/>
      </c>
      <c r="G40" s="14" t="str">
        <f>Klasse!H42</f>
        <v/>
      </c>
      <c r="H40" s="14" t="str">
        <f>Klasse!I42</f>
        <v/>
      </c>
      <c r="I40" s="14" t="str">
        <f>Klasse!J42</f>
        <v/>
      </c>
      <c r="J40" s="14" t="str">
        <f>Klasse!K42</f>
        <v/>
      </c>
      <c r="K40" s="39" t="e">
        <f>K39/(Klasse!O3*14)</f>
        <v>#VALUE!</v>
      </c>
      <c r="L40" s="14" t="str">
        <f>Klasse!L42</f>
        <v/>
      </c>
      <c r="M40" s="14" t="str">
        <f>Klasse!M42</f>
        <v/>
      </c>
      <c r="N40" s="14" t="str">
        <f>Klasse!N42</f>
        <v/>
      </c>
      <c r="O40" s="14" t="str">
        <f>Klasse!O42</f>
        <v/>
      </c>
      <c r="P40" s="14" t="str">
        <f>Klasse!P42</f>
        <v/>
      </c>
      <c r="Q40" s="14" t="str">
        <f>Klasse!Q42</f>
        <v/>
      </c>
      <c r="R40" s="14" t="str">
        <f>Klasse!R42</f>
        <v/>
      </c>
      <c r="S40" s="14" t="str">
        <f>Klasse!S42</f>
        <v/>
      </c>
      <c r="T40" s="14" t="str">
        <f>Klasse!T42</f>
        <v/>
      </c>
      <c r="U40" s="14" t="str">
        <f>Klasse!U42</f>
        <v/>
      </c>
      <c r="V40" s="14" t="str">
        <f>Klasse!V42</f>
        <v/>
      </c>
      <c r="W40" s="14" t="str">
        <f>Klasse!W42</f>
        <v/>
      </c>
      <c r="X40" s="14" t="str">
        <f>Klasse!X42</f>
        <v/>
      </c>
      <c r="Y40" s="34" t="e">
        <f>Y39/(Klasse!O3*13)</f>
        <v>#VALUE!</v>
      </c>
      <c r="Z40" s="14" t="str">
        <f>Klasse!Y42</f>
        <v/>
      </c>
      <c r="AA40" s="14" t="str">
        <f>Klasse!Z42</f>
        <v/>
      </c>
      <c r="AB40" s="14" t="str">
        <f>Klasse!AA42</f>
        <v/>
      </c>
      <c r="AC40" s="37" t="e">
        <f>AC39/(Klasse!O3*3)</f>
        <v>#VALUE!</v>
      </c>
    </row>
    <row r="41" spans="1:29" x14ac:dyDescent="0.25">
      <c r="C41" t="s">
        <v>24</v>
      </c>
      <c r="E41" s="15" t="e">
        <f>K40</f>
        <v>#VALUE!</v>
      </c>
      <c r="Q41" s="22"/>
    </row>
    <row r="42" spans="1:29" x14ac:dyDescent="0.25">
      <c r="C42" t="s">
        <v>27</v>
      </c>
      <c r="E42" s="15" t="e">
        <f>Y40</f>
        <v>#VALUE!</v>
      </c>
      <c r="Q42" s="22"/>
    </row>
    <row r="43" spans="1:29" x14ac:dyDescent="0.25">
      <c r="C43" t="s">
        <v>25</v>
      </c>
      <c r="E43" s="15" t="e">
        <f>AC40</f>
        <v>#VALUE!</v>
      </c>
      <c r="Q43" s="23"/>
    </row>
    <row r="44" spans="1:29" x14ac:dyDescent="0.25">
      <c r="J44" s="15"/>
    </row>
    <row r="46" spans="1:29" ht="21" x14ac:dyDescent="0.35">
      <c r="A46" s="118" t="s">
        <v>101</v>
      </c>
      <c r="I46" s="121" t="s">
        <v>103</v>
      </c>
      <c r="J46" s="122" t="str">
        <f>Meldedaten!C7</f>
        <v/>
      </c>
    </row>
    <row r="47" spans="1:29" x14ac:dyDescent="0.25">
      <c r="A47" s="28"/>
      <c r="B47" s="129"/>
      <c r="C47" s="129"/>
      <c r="D47" s="129"/>
      <c r="E47" s="129"/>
      <c r="F47" s="129"/>
      <c r="G47" s="129"/>
      <c r="H47" s="129"/>
      <c r="I47" s="129"/>
      <c r="J47" s="129"/>
      <c r="K47" s="129"/>
      <c r="L47" s="129"/>
      <c r="M47" s="129"/>
      <c r="N47" s="129"/>
      <c r="O47" s="129"/>
      <c r="P47" s="129"/>
      <c r="Q47" s="129"/>
      <c r="R47" s="129"/>
      <c r="S47" s="129"/>
      <c r="T47" s="129"/>
      <c r="U47" s="129"/>
      <c r="V47" s="129"/>
      <c r="W47" s="129"/>
      <c r="X47" s="129"/>
      <c r="Y47" s="129"/>
    </row>
    <row r="48" spans="1:29" x14ac:dyDescent="0.25">
      <c r="B48" s="328" t="s">
        <v>24</v>
      </c>
      <c r="C48" s="328"/>
      <c r="D48" s="328"/>
      <c r="E48" s="328"/>
      <c r="F48" s="328"/>
      <c r="G48" s="328"/>
      <c r="H48" s="328"/>
      <c r="I48" s="328"/>
      <c r="J48" s="328" t="s">
        <v>27</v>
      </c>
      <c r="K48" s="328"/>
      <c r="L48" s="328"/>
      <c r="M48" s="328"/>
      <c r="N48" s="328"/>
      <c r="O48" s="328"/>
      <c r="P48" s="328"/>
      <c r="Q48" s="328"/>
      <c r="R48" s="328"/>
      <c r="S48" s="328"/>
      <c r="T48" s="328"/>
      <c r="U48" s="328"/>
      <c r="V48" s="328"/>
      <c r="W48" s="328" t="s">
        <v>25</v>
      </c>
      <c r="X48" s="328"/>
      <c r="Y48" s="328"/>
    </row>
    <row r="49" spans="1:29" x14ac:dyDescent="0.25">
      <c r="A49" s="8" t="s">
        <v>1</v>
      </c>
      <c r="B49" s="4">
        <v>1</v>
      </c>
      <c r="C49" s="4">
        <v>2</v>
      </c>
      <c r="D49" s="4">
        <v>3</v>
      </c>
      <c r="E49" s="4">
        <v>4</v>
      </c>
      <c r="F49" s="4">
        <v>5</v>
      </c>
      <c r="G49" s="4">
        <v>5</v>
      </c>
      <c r="H49" s="4">
        <v>6</v>
      </c>
      <c r="I49" s="4">
        <v>7</v>
      </c>
      <c r="J49" s="4">
        <v>8</v>
      </c>
      <c r="K49" s="4">
        <v>8</v>
      </c>
      <c r="L49" s="4">
        <v>8</v>
      </c>
      <c r="M49" s="4">
        <v>8</v>
      </c>
      <c r="N49" s="4">
        <v>9</v>
      </c>
      <c r="O49" s="4">
        <v>9</v>
      </c>
      <c r="P49" s="4">
        <v>9</v>
      </c>
      <c r="Q49" s="4">
        <v>9</v>
      </c>
      <c r="R49" s="4">
        <v>10</v>
      </c>
      <c r="S49" s="4">
        <v>10</v>
      </c>
      <c r="T49" s="4">
        <v>11</v>
      </c>
      <c r="U49" s="4">
        <v>12</v>
      </c>
      <c r="V49" s="4">
        <v>12</v>
      </c>
      <c r="W49" s="4">
        <v>13</v>
      </c>
      <c r="X49" s="4">
        <v>13</v>
      </c>
      <c r="Y49" s="4">
        <v>13</v>
      </c>
      <c r="Z49" s="42"/>
      <c r="AA49" s="42"/>
      <c r="AB49" s="42"/>
      <c r="AC49" s="42"/>
    </row>
    <row r="50" spans="1:29" ht="89.25" x14ac:dyDescent="0.25">
      <c r="A50" s="8"/>
      <c r="B50" s="41" t="s">
        <v>136</v>
      </c>
      <c r="C50" s="41" t="s">
        <v>137</v>
      </c>
      <c r="D50" s="41" t="s">
        <v>138</v>
      </c>
      <c r="E50" s="41" t="s">
        <v>139</v>
      </c>
      <c r="F50" s="41" t="s">
        <v>140</v>
      </c>
      <c r="G50" s="41" t="s">
        <v>35</v>
      </c>
      <c r="H50" s="41" t="s">
        <v>141</v>
      </c>
      <c r="I50" s="6" t="s">
        <v>119</v>
      </c>
      <c r="J50" s="6" t="s">
        <v>29</v>
      </c>
      <c r="K50" s="6" t="s">
        <v>30</v>
      </c>
      <c r="L50" s="6" t="s">
        <v>31</v>
      </c>
      <c r="M50" s="6" t="s">
        <v>32</v>
      </c>
      <c r="N50" s="41" t="s">
        <v>142</v>
      </c>
      <c r="O50" s="41" t="s">
        <v>143</v>
      </c>
      <c r="P50" s="41" t="s">
        <v>144</v>
      </c>
      <c r="Q50" s="41" t="s">
        <v>145</v>
      </c>
      <c r="R50" s="41" t="s">
        <v>146</v>
      </c>
      <c r="S50" s="41" t="s">
        <v>147</v>
      </c>
      <c r="T50" s="41" t="s">
        <v>148</v>
      </c>
      <c r="U50" s="6" t="s">
        <v>33</v>
      </c>
      <c r="V50" s="6" t="s">
        <v>34</v>
      </c>
      <c r="W50" s="41" t="s">
        <v>149</v>
      </c>
      <c r="X50" s="41" t="s">
        <v>150</v>
      </c>
      <c r="Y50" s="41" t="s">
        <v>151</v>
      </c>
      <c r="Z50" s="42"/>
      <c r="AA50" s="42"/>
      <c r="AB50" s="42"/>
      <c r="AC50" s="42"/>
    </row>
    <row r="51" spans="1:29" ht="15" customHeight="1" x14ac:dyDescent="0.25">
      <c r="A51" s="13" t="s">
        <v>15</v>
      </c>
      <c r="B51" s="27">
        <v>1</v>
      </c>
      <c r="C51" s="27">
        <v>1</v>
      </c>
      <c r="D51" s="27">
        <v>4</v>
      </c>
      <c r="E51" s="27">
        <v>4</v>
      </c>
      <c r="F51" s="27">
        <v>1</v>
      </c>
      <c r="G51" s="27">
        <v>1</v>
      </c>
      <c r="H51" s="27">
        <v>1</v>
      </c>
      <c r="I51" s="27">
        <v>1</v>
      </c>
      <c r="J51" s="27">
        <v>1</v>
      </c>
      <c r="K51" s="27">
        <v>1</v>
      </c>
      <c r="L51" s="27">
        <v>1</v>
      </c>
      <c r="M51" s="27">
        <v>1</v>
      </c>
      <c r="N51" s="27">
        <v>1</v>
      </c>
      <c r="O51" s="27">
        <v>1</v>
      </c>
      <c r="P51" s="27">
        <v>1</v>
      </c>
      <c r="Q51" s="27">
        <v>1</v>
      </c>
      <c r="R51" s="27">
        <v>1</v>
      </c>
      <c r="S51" s="27">
        <v>1</v>
      </c>
      <c r="T51" s="27">
        <v>1</v>
      </c>
      <c r="U51" s="27">
        <v>1</v>
      </c>
      <c r="V51" s="27">
        <v>1</v>
      </c>
      <c r="W51" s="27">
        <v>1</v>
      </c>
      <c r="X51" s="27">
        <v>1</v>
      </c>
      <c r="Y51" s="27">
        <v>1</v>
      </c>
      <c r="Z51" s="29"/>
      <c r="AA51" s="29"/>
      <c r="AB51" s="29"/>
      <c r="AC51" s="29"/>
    </row>
    <row r="52" spans="1:29" x14ac:dyDescent="0.25">
      <c r="A52" s="11" t="s">
        <v>9</v>
      </c>
      <c r="B52" s="3" t="str">
        <f>Meldedaten!C10</f>
        <v/>
      </c>
      <c r="C52" s="3" t="str">
        <f>Meldedaten!C11</f>
        <v/>
      </c>
      <c r="D52" s="3" t="str">
        <f>Meldedaten!C12</f>
        <v/>
      </c>
      <c r="E52" s="3" t="str">
        <f>Meldedaten!C13</f>
        <v/>
      </c>
      <c r="F52" s="3" t="str">
        <f>Meldedaten!C14</f>
        <v/>
      </c>
      <c r="G52" s="3" t="str">
        <f>Meldedaten!C15</f>
        <v/>
      </c>
      <c r="H52" s="3" t="str">
        <f>Meldedaten!C16</f>
        <v/>
      </c>
      <c r="I52" s="3" t="str">
        <f>Meldedaten!C17</f>
        <v/>
      </c>
      <c r="J52" s="3" t="str">
        <f>Meldedaten!C18</f>
        <v/>
      </c>
      <c r="K52" s="3" t="str">
        <f>Meldedaten!C19</f>
        <v/>
      </c>
      <c r="L52" s="3" t="str">
        <f>Meldedaten!C20</f>
        <v/>
      </c>
      <c r="M52" s="3" t="str">
        <f>Meldedaten!C21</f>
        <v/>
      </c>
      <c r="N52" s="3" t="str">
        <f>Meldedaten!C22</f>
        <v/>
      </c>
      <c r="O52" s="3" t="str">
        <f>Meldedaten!C23</f>
        <v/>
      </c>
      <c r="P52" s="3" t="str">
        <f>Meldedaten!C24</f>
        <v/>
      </c>
      <c r="Q52" s="3" t="str">
        <f>Meldedaten!C25</f>
        <v/>
      </c>
      <c r="R52" s="3" t="str">
        <f>Meldedaten!C26</f>
        <v/>
      </c>
      <c r="S52" s="3" t="str">
        <f>Meldedaten!C27</f>
        <v/>
      </c>
      <c r="T52" s="3" t="str">
        <f>Meldedaten!C28</f>
        <v/>
      </c>
      <c r="U52" s="3" t="str">
        <f>Meldedaten!C29</f>
        <v/>
      </c>
      <c r="V52" s="3" t="str">
        <f>Meldedaten!C30</f>
        <v/>
      </c>
      <c r="W52" s="3" t="str">
        <f>Meldedaten!C31</f>
        <v/>
      </c>
      <c r="X52" s="3" t="str">
        <f>Meldedaten!C32</f>
        <v/>
      </c>
      <c r="Y52" s="3" t="str">
        <f>Meldedaten!C33</f>
        <v/>
      </c>
      <c r="Z52" s="29"/>
      <c r="AA52" s="29"/>
      <c r="AB52" s="29"/>
      <c r="AC52" s="29"/>
    </row>
    <row r="53" spans="1:29" x14ac:dyDescent="0.25">
      <c r="A53" s="10" t="s">
        <v>16</v>
      </c>
      <c r="B53" s="14" t="e">
        <f>B52/(B51*$J$46)</f>
        <v>#VALUE!</v>
      </c>
      <c r="C53" s="14" t="e">
        <f t="shared" ref="C53:Y53" si="0">C52/(C51*$J$46)</f>
        <v>#VALUE!</v>
      </c>
      <c r="D53" s="14" t="e">
        <f t="shared" si="0"/>
        <v>#VALUE!</v>
      </c>
      <c r="E53" s="14" t="e">
        <f t="shared" si="0"/>
        <v>#VALUE!</v>
      </c>
      <c r="F53" s="14" t="e">
        <f t="shared" si="0"/>
        <v>#VALUE!</v>
      </c>
      <c r="G53" s="14" t="e">
        <f t="shared" si="0"/>
        <v>#VALUE!</v>
      </c>
      <c r="H53" s="14" t="e">
        <f t="shared" si="0"/>
        <v>#VALUE!</v>
      </c>
      <c r="I53" s="14" t="e">
        <f t="shared" si="0"/>
        <v>#VALUE!</v>
      </c>
      <c r="J53" s="14" t="e">
        <f t="shared" si="0"/>
        <v>#VALUE!</v>
      </c>
      <c r="K53" s="14" t="e">
        <f t="shared" si="0"/>
        <v>#VALUE!</v>
      </c>
      <c r="L53" s="14" t="e">
        <f t="shared" si="0"/>
        <v>#VALUE!</v>
      </c>
      <c r="M53" s="14" t="e">
        <f t="shared" si="0"/>
        <v>#VALUE!</v>
      </c>
      <c r="N53" s="14" t="e">
        <f t="shared" si="0"/>
        <v>#VALUE!</v>
      </c>
      <c r="O53" s="14" t="e">
        <f t="shared" si="0"/>
        <v>#VALUE!</v>
      </c>
      <c r="P53" s="14" t="e">
        <f t="shared" si="0"/>
        <v>#VALUE!</v>
      </c>
      <c r="Q53" s="14" t="e">
        <f t="shared" si="0"/>
        <v>#VALUE!</v>
      </c>
      <c r="R53" s="14" t="e">
        <f t="shared" si="0"/>
        <v>#VALUE!</v>
      </c>
      <c r="S53" s="14" t="e">
        <f t="shared" si="0"/>
        <v>#VALUE!</v>
      </c>
      <c r="T53" s="14" t="e">
        <f t="shared" si="0"/>
        <v>#VALUE!</v>
      </c>
      <c r="U53" s="14" t="e">
        <f t="shared" si="0"/>
        <v>#VALUE!</v>
      </c>
      <c r="V53" s="14" t="e">
        <f t="shared" si="0"/>
        <v>#VALUE!</v>
      </c>
      <c r="W53" s="14" t="e">
        <f t="shared" si="0"/>
        <v>#VALUE!</v>
      </c>
      <c r="X53" s="14" t="e">
        <f t="shared" si="0"/>
        <v>#VALUE!</v>
      </c>
      <c r="Y53" s="14" t="e">
        <f t="shared" si="0"/>
        <v>#VALUE!</v>
      </c>
      <c r="Z53" s="30"/>
      <c r="AA53" s="30"/>
      <c r="AB53" s="30"/>
      <c r="AC53" s="30"/>
    </row>
    <row r="54" spans="1:29" x14ac:dyDescent="0.25">
      <c r="A54" s="7" t="s">
        <v>2</v>
      </c>
      <c r="B54" s="25" t="s">
        <v>3</v>
      </c>
      <c r="C54" s="40" t="s">
        <v>4</v>
      </c>
      <c r="D54" s="25" t="s">
        <v>3</v>
      </c>
      <c r="E54" s="40" t="s">
        <v>4</v>
      </c>
      <c r="F54" s="40" t="s">
        <v>4</v>
      </c>
      <c r="G54" s="40" t="s">
        <v>4</v>
      </c>
      <c r="H54" s="26" t="s">
        <v>5</v>
      </c>
      <c r="I54" s="26" t="s">
        <v>5</v>
      </c>
      <c r="J54" s="40" t="s">
        <v>4</v>
      </c>
      <c r="K54" s="40" t="s">
        <v>4</v>
      </c>
      <c r="L54" s="40" t="s">
        <v>4</v>
      </c>
      <c r="M54" s="40" t="s">
        <v>4</v>
      </c>
      <c r="N54" s="40" t="s">
        <v>4</v>
      </c>
      <c r="O54" s="40" t="s">
        <v>4</v>
      </c>
      <c r="P54" s="40" t="s">
        <v>4</v>
      </c>
      <c r="Q54" s="40" t="s">
        <v>4</v>
      </c>
      <c r="R54" s="40" t="s">
        <v>4</v>
      </c>
      <c r="S54" s="40" t="s">
        <v>4</v>
      </c>
      <c r="T54" s="40" t="s">
        <v>4</v>
      </c>
      <c r="U54" s="40" t="s">
        <v>4</v>
      </c>
      <c r="V54" s="40" t="s">
        <v>4</v>
      </c>
      <c r="W54" s="26" t="s">
        <v>5</v>
      </c>
      <c r="X54" s="26" t="s">
        <v>5</v>
      </c>
      <c r="Y54" s="26" t="s">
        <v>5</v>
      </c>
    </row>
    <row r="56" spans="1:29" x14ac:dyDescent="0.25">
      <c r="A56" s="9" t="s">
        <v>17</v>
      </c>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row>
    <row r="57" spans="1:29" x14ac:dyDescent="0.25">
      <c r="A57" s="5"/>
      <c r="B57" s="5"/>
      <c r="C57" s="130"/>
      <c r="D57" s="130"/>
      <c r="E57" s="130"/>
      <c r="F57" s="130"/>
      <c r="G57" s="130"/>
      <c r="H57" s="130"/>
      <c r="I57" s="130"/>
      <c r="J57" s="130"/>
      <c r="K57" s="130"/>
      <c r="L57" s="130"/>
      <c r="M57" s="130"/>
      <c r="N57" s="130"/>
      <c r="O57" s="130"/>
      <c r="P57" s="130"/>
      <c r="Q57" s="130"/>
      <c r="R57" s="130"/>
      <c r="S57" s="130"/>
      <c r="T57" s="130"/>
      <c r="U57" s="130"/>
      <c r="V57" s="130"/>
      <c r="W57" s="130"/>
      <c r="X57" s="130"/>
      <c r="Y57" s="130"/>
      <c r="Z57" s="130"/>
      <c r="AA57" s="130"/>
      <c r="AB57" s="130"/>
      <c r="AC57" s="130"/>
    </row>
    <row r="58" spans="1:29" x14ac:dyDescent="0.25">
      <c r="A58" s="5"/>
      <c r="B58" s="5"/>
      <c r="C58" s="4">
        <v>1</v>
      </c>
      <c r="D58" s="4">
        <v>3</v>
      </c>
      <c r="E58" s="16" t="s">
        <v>18</v>
      </c>
      <c r="F58" s="4">
        <v>2</v>
      </c>
      <c r="G58" s="4">
        <v>4</v>
      </c>
      <c r="H58" s="4">
        <v>5</v>
      </c>
      <c r="I58" s="4">
        <v>5</v>
      </c>
      <c r="J58" s="4">
        <v>8</v>
      </c>
      <c r="K58" s="4">
        <v>8</v>
      </c>
      <c r="L58" s="4">
        <v>8</v>
      </c>
      <c r="M58" s="4">
        <v>8</v>
      </c>
      <c r="N58" s="4">
        <v>9</v>
      </c>
      <c r="O58" s="4">
        <v>9</v>
      </c>
      <c r="P58" s="4">
        <v>9</v>
      </c>
      <c r="Q58" s="4">
        <v>9</v>
      </c>
      <c r="R58" s="4">
        <v>10</v>
      </c>
      <c r="S58" s="4">
        <v>10</v>
      </c>
      <c r="T58" s="4">
        <v>11</v>
      </c>
      <c r="U58" s="4">
        <v>12</v>
      </c>
      <c r="V58" s="4">
        <v>12</v>
      </c>
      <c r="W58" s="18" t="s">
        <v>19</v>
      </c>
      <c r="X58" s="4">
        <v>6</v>
      </c>
      <c r="Y58" s="4">
        <v>7</v>
      </c>
      <c r="Z58" s="4">
        <v>13</v>
      </c>
      <c r="AA58" s="4">
        <v>13</v>
      </c>
      <c r="AB58" s="4">
        <v>13</v>
      </c>
      <c r="AC58" s="20" t="s">
        <v>20</v>
      </c>
    </row>
    <row r="59" spans="1:29" ht="89.25" x14ac:dyDescent="0.25">
      <c r="A59" s="5"/>
      <c r="B59" s="5"/>
      <c r="C59" s="41" t="s">
        <v>136</v>
      </c>
      <c r="D59" s="41" t="s">
        <v>138</v>
      </c>
      <c r="E59" s="16"/>
      <c r="F59" s="41" t="s">
        <v>137</v>
      </c>
      <c r="G59" s="41" t="s">
        <v>139</v>
      </c>
      <c r="H59" s="41" t="s">
        <v>140</v>
      </c>
      <c r="I59" s="41" t="s">
        <v>35</v>
      </c>
      <c r="J59" s="6" t="s">
        <v>29</v>
      </c>
      <c r="K59" s="6" t="s">
        <v>30</v>
      </c>
      <c r="L59" s="6" t="s">
        <v>31</v>
      </c>
      <c r="M59" s="6" t="s">
        <v>32</v>
      </c>
      <c r="N59" s="41" t="s">
        <v>142</v>
      </c>
      <c r="O59" s="41" t="s">
        <v>143</v>
      </c>
      <c r="P59" s="41" t="s">
        <v>144</v>
      </c>
      <c r="Q59" s="41" t="s">
        <v>145</v>
      </c>
      <c r="R59" s="41" t="s">
        <v>146</v>
      </c>
      <c r="S59" s="41" t="s">
        <v>147</v>
      </c>
      <c r="T59" s="41" t="s">
        <v>148</v>
      </c>
      <c r="U59" s="6" t="s">
        <v>33</v>
      </c>
      <c r="V59" s="6" t="s">
        <v>34</v>
      </c>
      <c r="W59" s="18"/>
      <c r="X59" s="41" t="s">
        <v>141</v>
      </c>
      <c r="Y59" s="6" t="s">
        <v>119</v>
      </c>
      <c r="Z59" s="41" t="s">
        <v>149</v>
      </c>
      <c r="AA59" s="41" t="s">
        <v>150</v>
      </c>
      <c r="AB59" s="41" t="s">
        <v>151</v>
      </c>
      <c r="AC59" s="20"/>
    </row>
    <row r="60" spans="1:29" x14ac:dyDescent="0.25">
      <c r="A60" s="5"/>
      <c r="B60" s="44" t="s">
        <v>15</v>
      </c>
      <c r="C60" s="4">
        <f>B51</f>
        <v>1</v>
      </c>
      <c r="D60" s="4">
        <f>D51</f>
        <v>4</v>
      </c>
      <c r="E60" s="16">
        <f>SUM(C60:D60)</f>
        <v>5</v>
      </c>
      <c r="F60" s="4">
        <f>C51</f>
        <v>1</v>
      </c>
      <c r="G60" s="4">
        <f>E51</f>
        <v>4</v>
      </c>
      <c r="H60" s="4">
        <f t="shared" ref="H60:I60" si="1">F51</f>
        <v>1</v>
      </c>
      <c r="I60" s="4">
        <f t="shared" si="1"/>
        <v>1</v>
      </c>
      <c r="J60" s="4">
        <f>J51</f>
        <v>1</v>
      </c>
      <c r="K60" s="4">
        <f t="shared" ref="K60:V61" si="2">K51</f>
        <v>1</v>
      </c>
      <c r="L60" s="4">
        <f t="shared" si="2"/>
        <v>1</v>
      </c>
      <c r="M60" s="4">
        <f t="shared" si="2"/>
        <v>1</v>
      </c>
      <c r="N60" s="4">
        <f t="shared" si="2"/>
        <v>1</v>
      </c>
      <c r="O60" s="4">
        <f t="shared" si="2"/>
        <v>1</v>
      </c>
      <c r="P60" s="4">
        <f t="shared" si="2"/>
        <v>1</v>
      </c>
      <c r="Q60" s="4">
        <f t="shared" si="2"/>
        <v>1</v>
      </c>
      <c r="R60" s="4">
        <f t="shared" si="2"/>
        <v>1</v>
      </c>
      <c r="S60" s="4">
        <f t="shared" si="2"/>
        <v>1</v>
      </c>
      <c r="T60" s="4">
        <f t="shared" si="2"/>
        <v>1</v>
      </c>
      <c r="U60" s="4">
        <f t="shared" si="2"/>
        <v>1</v>
      </c>
      <c r="V60" s="4">
        <f t="shared" si="2"/>
        <v>1</v>
      </c>
      <c r="W60" s="18">
        <f>SUM(F60:V60)</f>
        <v>20</v>
      </c>
      <c r="X60" s="4">
        <f>H51</f>
        <v>1</v>
      </c>
      <c r="Y60" s="4">
        <f>I51</f>
        <v>1</v>
      </c>
      <c r="Z60" s="4">
        <f>W51</f>
        <v>1</v>
      </c>
      <c r="AA60" s="4">
        <f t="shared" ref="AA60:AB60" si="3">X51</f>
        <v>1</v>
      </c>
      <c r="AB60" s="4">
        <f t="shared" si="3"/>
        <v>1</v>
      </c>
      <c r="AC60" s="20">
        <f>SUM(X60:AB60)</f>
        <v>5</v>
      </c>
    </row>
    <row r="61" spans="1:29" x14ac:dyDescent="0.25">
      <c r="A61" s="326" t="s">
        <v>21</v>
      </c>
      <c r="B61" s="327"/>
      <c r="C61" s="4" t="str">
        <f>B52</f>
        <v/>
      </c>
      <c r="D61" s="4" t="str">
        <f>D52</f>
        <v/>
      </c>
      <c r="E61" s="16">
        <f>SUM(C61:D61)</f>
        <v>0</v>
      </c>
      <c r="F61" s="4" t="str">
        <f>C52</f>
        <v/>
      </c>
      <c r="G61" s="4" t="str">
        <f>E52</f>
        <v/>
      </c>
      <c r="H61" s="4" t="str">
        <f t="shared" ref="H61" si="4">F52</f>
        <v/>
      </c>
      <c r="I61" s="4" t="str">
        <f t="shared" ref="I61" si="5">G52</f>
        <v/>
      </c>
      <c r="J61" s="4" t="str">
        <f>J52</f>
        <v/>
      </c>
      <c r="K61" s="4" t="str">
        <f t="shared" si="2"/>
        <v/>
      </c>
      <c r="L61" s="4" t="str">
        <f t="shared" si="2"/>
        <v/>
      </c>
      <c r="M61" s="4" t="str">
        <f t="shared" si="2"/>
        <v/>
      </c>
      <c r="N61" s="4" t="str">
        <f t="shared" si="2"/>
        <v/>
      </c>
      <c r="O61" s="4" t="str">
        <f t="shared" si="2"/>
        <v/>
      </c>
      <c r="P61" s="4" t="str">
        <f t="shared" si="2"/>
        <v/>
      </c>
      <c r="Q61" s="4" t="str">
        <f t="shared" si="2"/>
        <v/>
      </c>
      <c r="R61" s="4" t="str">
        <f t="shared" si="2"/>
        <v/>
      </c>
      <c r="S61" s="4" t="str">
        <f t="shared" si="2"/>
        <v/>
      </c>
      <c r="T61" s="4" t="str">
        <f t="shared" si="2"/>
        <v/>
      </c>
      <c r="U61" s="4" t="str">
        <f t="shared" si="2"/>
        <v/>
      </c>
      <c r="V61" s="4" t="str">
        <f t="shared" si="2"/>
        <v/>
      </c>
      <c r="W61" s="18">
        <f>SUM(F61:V61)</f>
        <v>0</v>
      </c>
      <c r="X61" s="4" t="str">
        <f>H52</f>
        <v/>
      </c>
      <c r="Y61" s="4" t="str">
        <f>I52</f>
        <v/>
      </c>
      <c r="Z61" s="4" t="str">
        <f>W52</f>
        <v/>
      </c>
      <c r="AA61" s="4" t="str">
        <f t="shared" ref="AA61" si="6">X52</f>
        <v/>
      </c>
      <c r="AB61" s="4" t="str">
        <f t="shared" ref="AB61" si="7">Y52</f>
        <v/>
      </c>
      <c r="AC61" s="20">
        <f>SUM(X61:AB61)</f>
        <v>0</v>
      </c>
    </row>
    <row r="62" spans="1:29" x14ac:dyDescent="0.25">
      <c r="A62" s="326" t="s">
        <v>16</v>
      </c>
      <c r="B62" s="327"/>
      <c r="C62" s="14" t="e">
        <f>C61/(C60*$J$46)</f>
        <v>#VALUE!</v>
      </c>
      <c r="D62" s="14" t="e">
        <f t="shared" ref="D62:AC62" si="8">D61/(D60*$J$46)</f>
        <v>#VALUE!</v>
      </c>
      <c r="E62" s="124" t="e">
        <f t="shared" si="8"/>
        <v>#VALUE!</v>
      </c>
      <c r="F62" s="14" t="e">
        <f t="shared" si="8"/>
        <v>#VALUE!</v>
      </c>
      <c r="G62" s="14" t="e">
        <f t="shared" si="8"/>
        <v>#VALUE!</v>
      </c>
      <c r="H62" s="14" t="e">
        <f t="shared" si="8"/>
        <v>#VALUE!</v>
      </c>
      <c r="I62" s="14" t="e">
        <f t="shared" si="8"/>
        <v>#VALUE!</v>
      </c>
      <c r="J62" s="14" t="e">
        <f t="shared" si="8"/>
        <v>#VALUE!</v>
      </c>
      <c r="K62" s="14" t="e">
        <f t="shared" si="8"/>
        <v>#VALUE!</v>
      </c>
      <c r="L62" s="14" t="e">
        <f t="shared" si="8"/>
        <v>#VALUE!</v>
      </c>
      <c r="M62" s="14" t="e">
        <f t="shared" si="8"/>
        <v>#VALUE!</v>
      </c>
      <c r="N62" s="14" t="e">
        <f t="shared" si="8"/>
        <v>#VALUE!</v>
      </c>
      <c r="O62" s="14" t="e">
        <f t="shared" si="8"/>
        <v>#VALUE!</v>
      </c>
      <c r="P62" s="14" t="e">
        <f t="shared" si="8"/>
        <v>#VALUE!</v>
      </c>
      <c r="Q62" s="14" t="e">
        <f t="shared" si="8"/>
        <v>#VALUE!</v>
      </c>
      <c r="R62" s="14" t="e">
        <f t="shared" si="8"/>
        <v>#VALUE!</v>
      </c>
      <c r="S62" s="14" t="e">
        <f t="shared" si="8"/>
        <v>#VALUE!</v>
      </c>
      <c r="T62" s="14" t="e">
        <f t="shared" si="8"/>
        <v>#VALUE!</v>
      </c>
      <c r="U62" s="14" t="e">
        <f t="shared" si="8"/>
        <v>#VALUE!</v>
      </c>
      <c r="V62" s="14" t="e">
        <f t="shared" si="8"/>
        <v>#VALUE!</v>
      </c>
      <c r="W62" s="123" t="e">
        <f t="shared" si="8"/>
        <v>#VALUE!</v>
      </c>
      <c r="X62" s="14" t="e">
        <f t="shared" si="8"/>
        <v>#VALUE!</v>
      </c>
      <c r="Y62" s="14" t="e">
        <f t="shared" si="8"/>
        <v>#VALUE!</v>
      </c>
      <c r="Z62" s="14" t="e">
        <f t="shared" si="8"/>
        <v>#VALUE!</v>
      </c>
      <c r="AA62" s="14" t="e">
        <f t="shared" si="8"/>
        <v>#VALUE!</v>
      </c>
      <c r="AB62" s="14" t="e">
        <f t="shared" si="8"/>
        <v>#VALUE!</v>
      </c>
      <c r="AC62" s="125" t="e">
        <f t="shared" si="8"/>
        <v>#VALUE!</v>
      </c>
    </row>
    <row r="64" spans="1:29" x14ac:dyDescent="0.25">
      <c r="C64" t="s">
        <v>18</v>
      </c>
      <c r="D64" s="15" t="e">
        <f>E62</f>
        <v>#VALUE!</v>
      </c>
    </row>
    <row r="65" spans="1:29" x14ac:dyDescent="0.25">
      <c r="C65" t="s">
        <v>19</v>
      </c>
      <c r="D65" s="15" t="e">
        <f>W62</f>
        <v>#VALUE!</v>
      </c>
    </row>
    <row r="66" spans="1:29" x14ac:dyDescent="0.25">
      <c r="C66" t="s">
        <v>20</v>
      </c>
      <c r="D66" s="15" t="e">
        <f>AC62</f>
        <v>#VALUE!</v>
      </c>
    </row>
    <row r="68" spans="1:29" x14ac:dyDescent="0.25">
      <c r="A68" s="9" t="s">
        <v>22</v>
      </c>
    </row>
    <row r="69" spans="1:29" x14ac:dyDescent="0.25">
      <c r="B69" s="5"/>
      <c r="C69" s="131"/>
      <c r="D69" s="131"/>
      <c r="E69" s="131"/>
      <c r="F69" s="131"/>
      <c r="G69" s="131"/>
      <c r="H69" s="131"/>
      <c r="I69" s="131"/>
      <c r="J69" s="131"/>
      <c r="K69" s="5"/>
      <c r="L69" s="5"/>
      <c r="M69" s="5"/>
      <c r="N69" s="5"/>
      <c r="O69" s="5"/>
      <c r="P69" s="5"/>
      <c r="Q69" s="5"/>
      <c r="R69" s="5"/>
      <c r="S69" s="5"/>
      <c r="T69" s="5"/>
      <c r="U69" s="5"/>
      <c r="V69" s="5"/>
      <c r="W69" s="5"/>
      <c r="X69" s="5"/>
      <c r="Y69" s="5"/>
      <c r="Z69" s="5"/>
      <c r="AA69" s="5"/>
      <c r="AB69" s="5"/>
      <c r="AC69" s="5"/>
    </row>
    <row r="70" spans="1:29" x14ac:dyDescent="0.25">
      <c r="A70" s="5"/>
      <c r="B70" s="5"/>
      <c r="C70" s="4">
        <v>1</v>
      </c>
      <c r="D70" s="4">
        <v>2</v>
      </c>
      <c r="E70" s="4">
        <v>3</v>
      </c>
      <c r="F70" s="4">
        <v>4</v>
      </c>
      <c r="G70" s="4">
        <v>5</v>
      </c>
      <c r="H70" s="4">
        <v>5</v>
      </c>
      <c r="I70" s="4">
        <v>6</v>
      </c>
      <c r="J70" s="4">
        <v>7</v>
      </c>
      <c r="K70" s="38" t="s">
        <v>24</v>
      </c>
      <c r="L70" s="4">
        <v>8</v>
      </c>
      <c r="M70" s="4">
        <v>8</v>
      </c>
      <c r="N70" s="4">
        <v>8</v>
      </c>
      <c r="O70" s="4">
        <v>8</v>
      </c>
      <c r="P70" s="4">
        <v>9</v>
      </c>
      <c r="Q70" s="4">
        <v>9</v>
      </c>
      <c r="R70" s="4">
        <v>9</v>
      </c>
      <c r="S70" s="4">
        <v>9</v>
      </c>
      <c r="T70" s="4">
        <v>10</v>
      </c>
      <c r="U70" s="4">
        <v>10</v>
      </c>
      <c r="V70" s="4">
        <v>11</v>
      </c>
      <c r="W70" s="4">
        <v>12</v>
      </c>
      <c r="X70" s="4">
        <v>12</v>
      </c>
      <c r="Y70" s="33" t="s">
        <v>27</v>
      </c>
      <c r="Z70" s="2">
        <v>13</v>
      </c>
      <c r="AA70" s="2">
        <v>13</v>
      </c>
      <c r="AB70" s="2">
        <v>13</v>
      </c>
      <c r="AC70" s="35" t="s">
        <v>25</v>
      </c>
    </row>
    <row r="71" spans="1:29" ht="89.25" x14ac:dyDescent="0.25">
      <c r="A71" s="5"/>
      <c r="B71" s="5"/>
      <c r="C71" s="41" t="s">
        <v>164</v>
      </c>
      <c r="D71" s="41" t="s">
        <v>137</v>
      </c>
      <c r="E71" s="41" t="s">
        <v>152</v>
      </c>
      <c r="F71" s="41" t="s">
        <v>153</v>
      </c>
      <c r="G71" s="41" t="s">
        <v>154</v>
      </c>
      <c r="H71" s="41" t="s">
        <v>35</v>
      </c>
      <c r="I71" s="41" t="s">
        <v>155</v>
      </c>
      <c r="J71" s="6" t="s">
        <v>119</v>
      </c>
      <c r="K71" s="38"/>
      <c r="L71" s="6" t="s">
        <v>29</v>
      </c>
      <c r="M71" s="41" t="s">
        <v>165</v>
      </c>
      <c r="N71" s="6" t="s">
        <v>31</v>
      </c>
      <c r="O71" s="6" t="s">
        <v>32</v>
      </c>
      <c r="P71" s="41" t="s">
        <v>156</v>
      </c>
      <c r="Q71" s="41" t="s">
        <v>157</v>
      </c>
      <c r="R71" s="41" t="s">
        <v>158</v>
      </c>
      <c r="S71" s="41" t="s">
        <v>159</v>
      </c>
      <c r="T71" s="41" t="s">
        <v>160</v>
      </c>
      <c r="U71" s="41" t="s">
        <v>161</v>
      </c>
      <c r="V71" s="41" t="s">
        <v>148</v>
      </c>
      <c r="W71" s="6" t="s">
        <v>33</v>
      </c>
      <c r="X71" s="6" t="s">
        <v>34</v>
      </c>
      <c r="Y71" s="33"/>
      <c r="Z71" s="41" t="s">
        <v>149</v>
      </c>
      <c r="AA71" s="41" t="s">
        <v>162</v>
      </c>
      <c r="AB71" s="41" t="s">
        <v>163</v>
      </c>
      <c r="AC71" s="36"/>
    </row>
    <row r="72" spans="1:29" x14ac:dyDescent="0.25">
      <c r="A72" s="5"/>
      <c r="B72" s="44" t="s">
        <v>15</v>
      </c>
      <c r="C72" s="4">
        <f>B51</f>
        <v>1</v>
      </c>
      <c r="D72" s="4">
        <f t="shared" ref="D72:J72" si="9">C51</f>
        <v>1</v>
      </c>
      <c r="E72" s="4">
        <f t="shared" si="9"/>
        <v>4</v>
      </c>
      <c r="F72" s="4">
        <f t="shared" si="9"/>
        <v>4</v>
      </c>
      <c r="G72" s="4">
        <f t="shared" si="9"/>
        <v>1</v>
      </c>
      <c r="H72" s="4">
        <f t="shared" si="9"/>
        <v>1</v>
      </c>
      <c r="I72" s="4">
        <f t="shared" si="9"/>
        <v>1</v>
      </c>
      <c r="J72" s="4">
        <f t="shared" si="9"/>
        <v>1</v>
      </c>
      <c r="K72" s="38">
        <f>SUM(C72:J72)</f>
        <v>14</v>
      </c>
      <c r="L72" s="4">
        <f>J51</f>
        <v>1</v>
      </c>
      <c r="M72" s="4">
        <f t="shared" ref="M72:X72" si="10">K51</f>
        <v>1</v>
      </c>
      <c r="N72" s="4">
        <f t="shared" si="10"/>
        <v>1</v>
      </c>
      <c r="O72" s="4">
        <f t="shared" si="10"/>
        <v>1</v>
      </c>
      <c r="P72" s="4">
        <f t="shared" si="10"/>
        <v>1</v>
      </c>
      <c r="Q72" s="4">
        <f t="shared" si="10"/>
        <v>1</v>
      </c>
      <c r="R72" s="4">
        <f t="shared" si="10"/>
        <v>1</v>
      </c>
      <c r="S72" s="4">
        <f t="shared" si="10"/>
        <v>1</v>
      </c>
      <c r="T72" s="4">
        <f t="shared" si="10"/>
        <v>1</v>
      </c>
      <c r="U72" s="4">
        <f t="shared" si="10"/>
        <v>1</v>
      </c>
      <c r="V72" s="4">
        <f t="shared" si="10"/>
        <v>1</v>
      </c>
      <c r="W72" s="4">
        <f t="shared" si="10"/>
        <v>1</v>
      </c>
      <c r="X72" s="4">
        <f t="shared" si="10"/>
        <v>1</v>
      </c>
      <c r="Y72" s="33">
        <f>SUM(L72:X72)</f>
        <v>13</v>
      </c>
      <c r="Z72" s="4">
        <f>W51</f>
        <v>1</v>
      </c>
      <c r="AA72" s="4">
        <f t="shared" ref="AA72:AB72" si="11">X51</f>
        <v>1</v>
      </c>
      <c r="AB72" s="4">
        <f t="shared" si="11"/>
        <v>1</v>
      </c>
      <c r="AC72" s="36">
        <f>SUM(Z72:AB72)</f>
        <v>3</v>
      </c>
    </row>
    <row r="73" spans="1:29" x14ac:dyDescent="0.25">
      <c r="A73" s="326" t="s">
        <v>21</v>
      </c>
      <c r="B73" s="327"/>
      <c r="C73" s="2" t="str">
        <f>B52</f>
        <v/>
      </c>
      <c r="D73" s="2" t="str">
        <f t="shared" ref="D73:J73" si="12">C52</f>
        <v/>
      </c>
      <c r="E73" s="2" t="str">
        <f t="shared" si="12"/>
        <v/>
      </c>
      <c r="F73" s="2" t="str">
        <f t="shared" si="12"/>
        <v/>
      </c>
      <c r="G73" s="2" t="str">
        <f t="shared" si="12"/>
        <v/>
      </c>
      <c r="H73" s="2" t="str">
        <f t="shared" si="12"/>
        <v/>
      </c>
      <c r="I73" s="2" t="str">
        <f t="shared" si="12"/>
        <v/>
      </c>
      <c r="J73" s="2" t="str">
        <f t="shared" si="12"/>
        <v/>
      </c>
      <c r="K73" s="38">
        <f>SUM(C73:J73)</f>
        <v>0</v>
      </c>
      <c r="L73" s="4" t="str">
        <f>J52</f>
        <v/>
      </c>
      <c r="M73" s="4" t="str">
        <f t="shared" ref="M73:X73" si="13">K52</f>
        <v/>
      </c>
      <c r="N73" s="4" t="str">
        <f t="shared" si="13"/>
        <v/>
      </c>
      <c r="O73" s="4" t="str">
        <f t="shared" si="13"/>
        <v/>
      </c>
      <c r="P73" s="4" t="str">
        <f t="shared" si="13"/>
        <v/>
      </c>
      <c r="Q73" s="4" t="str">
        <f t="shared" si="13"/>
        <v/>
      </c>
      <c r="R73" s="4" t="str">
        <f t="shared" si="13"/>
        <v/>
      </c>
      <c r="S73" s="4" t="str">
        <f t="shared" si="13"/>
        <v/>
      </c>
      <c r="T73" s="4" t="str">
        <f t="shared" si="13"/>
        <v/>
      </c>
      <c r="U73" s="4" t="str">
        <f t="shared" si="13"/>
        <v/>
      </c>
      <c r="V73" s="4" t="str">
        <f t="shared" si="13"/>
        <v/>
      </c>
      <c r="W73" s="4" t="str">
        <f t="shared" si="13"/>
        <v/>
      </c>
      <c r="X73" s="4" t="str">
        <f t="shared" si="13"/>
        <v/>
      </c>
      <c r="Y73" s="33">
        <f>SUM(L73:X73)</f>
        <v>0</v>
      </c>
      <c r="Z73" s="4" t="str">
        <f>W52</f>
        <v/>
      </c>
      <c r="AA73" s="4" t="str">
        <f t="shared" ref="AA73:AB73" si="14">X52</f>
        <v/>
      </c>
      <c r="AB73" s="4" t="str">
        <f t="shared" si="14"/>
        <v/>
      </c>
      <c r="AC73" s="36">
        <f>SUM(Z73:AB73)</f>
        <v>0</v>
      </c>
    </row>
    <row r="74" spans="1:29" x14ac:dyDescent="0.25">
      <c r="A74" s="326" t="s">
        <v>16</v>
      </c>
      <c r="B74" s="327"/>
      <c r="C74" s="14" t="e">
        <f>C73/(C72*$J$46)</f>
        <v>#VALUE!</v>
      </c>
      <c r="D74" s="14" t="e">
        <f t="shared" ref="D74:AC74" si="15">D73/(D72*$J$46)</f>
        <v>#VALUE!</v>
      </c>
      <c r="E74" s="14" t="e">
        <f t="shared" si="15"/>
        <v>#VALUE!</v>
      </c>
      <c r="F74" s="14" t="e">
        <f t="shared" si="15"/>
        <v>#VALUE!</v>
      </c>
      <c r="G74" s="14" t="e">
        <f t="shared" si="15"/>
        <v>#VALUE!</v>
      </c>
      <c r="H74" s="14" t="e">
        <f t="shared" si="15"/>
        <v>#VALUE!</v>
      </c>
      <c r="I74" s="14" t="e">
        <f t="shared" si="15"/>
        <v>#VALUE!</v>
      </c>
      <c r="J74" s="14" t="e">
        <f t="shared" si="15"/>
        <v>#VALUE!</v>
      </c>
      <c r="K74" s="126" t="e">
        <f t="shared" si="15"/>
        <v>#VALUE!</v>
      </c>
      <c r="L74" s="14" t="e">
        <f t="shared" si="15"/>
        <v>#VALUE!</v>
      </c>
      <c r="M74" s="14" t="e">
        <f t="shared" si="15"/>
        <v>#VALUE!</v>
      </c>
      <c r="N74" s="14" t="e">
        <f t="shared" si="15"/>
        <v>#VALUE!</v>
      </c>
      <c r="O74" s="14" t="e">
        <f t="shared" si="15"/>
        <v>#VALUE!</v>
      </c>
      <c r="P74" s="14" t="e">
        <f t="shared" si="15"/>
        <v>#VALUE!</v>
      </c>
      <c r="Q74" s="14" t="e">
        <f t="shared" si="15"/>
        <v>#VALUE!</v>
      </c>
      <c r="R74" s="14" t="e">
        <f t="shared" si="15"/>
        <v>#VALUE!</v>
      </c>
      <c r="S74" s="14" t="e">
        <f t="shared" si="15"/>
        <v>#VALUE!</v>
      </c>
      <c r="T74" s="14" t="e">
        <f t="shared" si="15"/>
        <v>#VALUE!</v>
      </c>
      <c r="U74" s="14" t="e">
        <f t="shared" si="15"/>
        <v>#VALUE!</v>
      </c>
      <c r="V74" s="14" t="e">
        <f t="shared" si="15"/>
        <v>#VALUE!</v>
      </c>
      <c r="W74" s="14" t="e">
        <f t="shared" si="15"/>
        <v>#VALUE!</v>
      </c>
      <c r="X74" s="14" t="e">
        <f t="shared" si="15"/>
        <v>#VALUE!</v>
      </c>
      <c r="Y74" s="128" t="e">
        <f t="shared" si="15"/>
        <v>#VALUE!</v>
      </c>
      <c r="Z74" s="14" t="e">
        <f t="shared" si="15"/>
        <v>#VALUE!</v>
      </c>
      <c r="AA74" s="14" t="e">
        <f t="shared" si="15"/>
        <v>#VALUE!</v>
      </c>
      <c r="AB74" s="14" t="e">
        <f t="shared" si="15"/>
        <v>#VALUE!</v>
      </c>
      <c r="AC74" s="127" t="e">
        <f t="shared" si="15"/>
        <v>#VALUE!</v>
      </c>
    </row>
    <row r="75" spans="1:29" x14ac:dyDescent="0.25">
      <c r="C75" t="s">
        <v>24</v>
      </c>
      <c r="E75" s="15" t="e">
        <f>K74</f>
        <v>#VALUE!</v>
      </c>
      <c r="Q75" s="22"/>
    </row>
    <row r="76" spans="1:29" x14ac:dyDescent="0.25">
      <c r="C76" t="s">
        <v>27</v>
      </c>
      <c r="E76" s="15" t="e">
        <f>Y74</f>
        <v>#VALUE!</v>
      </c>
      <c r="Q76" s="22"/>
    </row>
    <row r="77" spans="1:29" x14ac:dyDescent="0.25">
      <c r="C77" t="s">
        <v>25</v>
      </c>
      <c r="E77" s="15" t="e">
        <f>AC74</f>
        <v>#VALUE!</v>
      </c>
      <c r="Q77" s="23"/>
    </row>
  </sheetData>
  <mergeCells count="14">
    <mergeCell ref="B16:I16"/>
    <mergeCell ref="J16:V16"/>
    <mergeCell ref="W16:Y16"/>
    <mergeCell ref="A39:B39"/>
    <mergeCell ref="A40:B40"/>
    <mergeCell ref="A28:B28"/>
    <mergeCell ref="A29:B29"/>
    <mergeCell ref="A74:B74"/>
    <mergeCell ref="B48:I48"/>
    <mergeCell ref="J48:V48"/>
    <mergeCell ref="W48:Y48"/>
    <mergeCell ref="A61:B61"/>
    <mergeCell ref="A62:B62"/>
    <mergeCell ref="A73:B73"/>
  </mergeCells>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4</vt:i4>
      </vt:variant>
    </vt:vector>
  </HeadingPairs>
  <TitlesOfParts>
    <vt:vector size="11" baseType="lpstr">
      <vt:lpstr>Klasse</vt:lpstr>
      <vt:lpstr>Diagramme Klasse</vt:lpstr>
      <vt:lpstr>Meldedaten mit Noten</vt:lpstr>
      <vt:lpstr>Meldedaten</vt:lpstr>
      <vt:lpstr>Diagramme Schule</vt:lpstr>
      <vt:lpstr>Anleitung</vt:lpstr>
      <vt:lpstr>Datenquelle</vt:lpstr>
      <vt:lpstr>Meldedaten!Druckbereich</vt:lpstr>
      <vt:lpstr>'Meldedaten mit Noten'!Druckbereich</vt:lpstr>
      <vt:lpstr>Meldedaten!Drucktitel</vt:lpstr>
      <vt:lpstr>'Meldedaten mit Noten'!Drucktitel</vt:lpstr>
    </vt:vector>
  </TitlesOfParts>
  <Company>Landesinstitut für Schulqualität und Lehrerbildung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Schoebbel, Christiane</dc:creator>
  <cp:lastModifiedBy>Lehmann, Angela</cp:lastModifiedBy>
  <cp:lastPrinted>2017-05-16T13:25:47Z</cp:lastPrinted>
  <dcterms:created xsi:type="dcterms:W3CDTF">2017-03-13T07:48:10Z</dcterms:created>
  <dcterms:modified xsi:type="dcterms:W3CDTF">2017-05-17T07:00:23Z</dcterms:modified>
</cp:coreProperties>
</file>